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1840" windowHeight="11835"/>
  </bookViews>
  <sheets>
    <sheet name="Kryteria wyboru zał. nr 6" sheetId="6" r:id="rId1"/>
  </sheets>
  <definedNames>
    <definedName name="_xlnm.Print_Area" localSheetId="0">'Kryteria wyboru zał. nr 6'!$A$1:$G$88</definedName>
  </definedNames>
  <calcPr calcId="125725"/>
</workbook>
</file>

<file path=xl/calcChain.xml><?xml version="1.0" encoding="utf-8"?>
<calcChain xmlns="http://schemas.openxmlformats.org/spreadsheetml/2006/main">
  <c r="F82" i="6"/>
  <c r="F78"/>
  <c r="F77"/>
  <c r="F76"/>
  <c r="F74"/>
  <c r="F73"/>
  <c r="F72"/>
  <c r="F70"/>
  <c r="F68"/>
  <c r="F67"/>
  <c r="F66"/>
  <c r="F65"/>
  <c r="F64"/>
  <c r="F63"/>
  <c r="F62"/>
  <c r="F61"/>
  <c r="F59"/>
  <c r="F58"/>
  <c r="F57"/>
  <c r="F55"/>
  <c r="F54"/>
  <c r="F53"/>
  <c r="F52"/>
  <c r="F51"/>
  <c r="F50"/>
  <c r="F47"/>
  <c r="F46"/>
  <c r="F45"/>
  <c r="F44"/>
  <c r="F43"/>
  <c r="F42"/>
  <c r="F41"/>
  <c r="F40"/>
  <c r="F39"/>
  <c r="F38"/>
  <c r="F37"/>
  <c r="F35"/>
  <c r="F34"/>
  <c r="F33"/>
  <c r="F32"/>
  <c r="F31"/>
  <c r="F30"/>
  <c r="F29"/>
  <c r="F27"/>
  <c r="F26"/>
  <c r="F25"/>
  <c r="F24"/>
  <c r="F23"/>
  <c r="F22"/>
  <c r="F21"/>
  <c r="F20"/>
  <c r="F19"/>
  <c r="F18"/>
  <c r="F17"/>
  <c r="F83" l="1"/>
</calcChain>
</file>

<file path=xl/sharedStrings.xml><?xml version="1.0" encoding="utf-8"?>
<sst xmlns="http://schemas.openxmlformats.org/spreadsheetml/2006/main" count="204" uniqueCount="108">
  <si>
    <t>obsadzenie kwietników wraz z podlewaniem</t>
  </si>
  <si>
    <t>podlewanie w okresie wegetacji roślin</t>
  </si>
  <si>
    <t>a)</t>
  </si>
  <si>
    <t xml:space="preserve"> do 20cm</t>
  </si>
  <si>
    <t>b)</t>
  </si>
  <si>
    <t>do 40cm</t>
  </si>
  <si>
    <t xml:space="preserve">c) </t>
  </si>
  <si>
    <t>do 60cm</t>
  </si>
  <si>
    <t>d)</t>
  </si>
  <si>
    <t>do 100cm</t>
  </si>
  <si>
    <t>e)</t>
  </si>
  <si>
    <t>powyżej 100cm</t>
  </si>
  <si>
    <t xml:space="preserve">a) </t>
  </si>
  <si>
    <t>mp</t>
  </si>
  <si>
    <t>Roboczogodzina</t>
  </si>
  <si>
    <t>Bez użycia podnośnika do 250cm od ziemi-krzewy</t>
  </si>
  <si>
    <t>KRYTERIA WYBORU OFERENTA</t>
  </si>
  <si>
    <t>Zasady ustalania ilości punktów za poszczególne kryteria</t>
  </si>
  <si>
    <t>Cena brutto</t>
  </si>
  <si>
    <t>I. TRAWNIKI</t>
  </si>
  <si>
    <t>Przy użyciu podnośnika pow 250cm od ziemi (drzewa)</t>
  </si>
  <si>
    <t>Wycinka drzewa o średnicy pnia na wysokości 130 cm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</si>
  <si>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</si>
  <si>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</si>
  <si>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</si>
  <si>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</si>
  <si>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</si>
  <si>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</si>
  <si>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</si>
  <si>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</si>
  <si>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</si>
  <si>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</si>
  <si>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</si>
  <si>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szt.</t>
  </si>
  <si>
    <t>koszenie trawników z wygrabieniem i wywózką pokosu na powierzchni do 1ha</t>
  </si>
  <si>
    <t>koszenie trawników z wygrabieniem i wywózką pokosu na powierzchni powyżej 1ha</t>
  </si>
  <si>
    <t>koszenie skarp, rowów z wygrabieniem i wywózką pokosu</t>
  </si>
  <si>
    <t xml:space="preserve">koszenie wysokich chwastów z poboczy dróg oraz działek komunalnych z wygrabieniem i wywózką </t>
  </si>
  <si>
    <t>wiosenne grabienie liści na trawnikach  z wywiezieniem urobku</t>
  </si>
  <si>
    <r>
      <t>zakładanie trawników w tym koszt materiałów (ziemia ogrodnicza do 5cm nasiona 2,5 kg na 100 m</t>
    </r>
    <r>
      <rPr>
        <sz val="18"/>
        <rFont val="Arial"/>
        <charset val="238"/>
      </rPr>
      <t>²</t>
    </r>
    <r>
      <rPr>
        <sz val="18"/>
        <rFont val="Arial"/>
        <family val="2"/>
        <charset val="238"/>
      </rPr>
      <t>,nawóz)</t>
    </r>
  </si>
  <si>
    <t xml:space="preserve">Dwukrotne nawożenie trawników z kosztami nawozu wieloskładnikowego o opóźnionym działaniu (2,5-3 kg/100 m²) </t>
  </si>
  <si>
    <t>przewiezienie kwietników, donic na miejsca stałe</t>
  </si>
  <si>
    <t>dwukrotne w sezonie wegetacyjnym nawożenie roślin nawozem wieloskładnikowym o opóźnionym działaniu (2,5-3 kg/100 m²)</t>
  </si>
  <si>
    <t>odchwaszczanie żywopłotów/ krzewów wysokich</t>
  </si>
  <si>
    <t>usuwanie obumarłych krzewów wysokich wraz z karpiną, wyrównanie dołu ziemią</t>
  </si>
  <si>
    <t xml:space="preserve">Podlewanie trawników </t>
  </si>
  <si>
    <t>przygotowanie rabat kwiatowych, kwietników i donic (w warunkach szkarniowych) do obsadzenia z uzupełnieniem ziemi kwiatowej, z zastosowaniem hydrożelu zgodnie z zaleceniami producenta w strefie korzeni włośnikowych roślin wraz z ceną zakupu materiału roślinnego, zeimi, torfu, kory, hydrożelu itp. wg zlecenia</t>
  </si>
  <si>
    <t>Sadzenie krzewów z zaprawieniem dołów i podlewaniem</t>
  </si>
  <si>
    <t>Przesadzanie krzewów - przeniesienie roslin wraz z bryłą korzeniową w inne wskazane miejsce, posadzenie w doły z ziemią urodzajną, hydrożelem, nawozem wieloskładnikowym, korą i podlaniem roślin</t>
  </si>
  <si>
    <t xml:space="preserve">10. </t>
  </si>
  <si>
    <t>IV. DRZEWA</t>
  </si>
  <si>
    <t xml:space="preserve">Pielęgnacja drzew o średnicy pnia na wysokości 130 cm poprzez usuniecie gałęzi w wymiarze nieprzekraczającym 30% korony, usunięcie posuszu, gałezi nadłamanych, utrzymywanie uformowanego ksztaltu korony drzewa oraz wykonanie specjalistycznych zabiegów w celu przywrócenia statyki drzew </t>
  </si>
  <si>
    <t>Sadzenie drzew w wieku do 10 lat, z zaprawieniem dołków i podlaniem . Do każdego drzewa 3 paliki drewniane i taśmy mocujace</t>
  </si>
  <si>
    <t>Przycinka pojedynczych gałęzi drzew, krzewów włącznie z zawężającymi chodniki, drogi oraz zasłaniających widoczności w pasach drogowych</t>
  </si>
  <si>
    <t>f)</t>
  </si>
  <si>
    <t xml:space="preserve">realizowana metodą alpinistyczną </t>
  </si>
  <si>
    <t>metodą alpinistyczną</t>
  </si>
  <si>
    <t>Usuwanie i wywóz wiatrołomów</t>
  </si>
  <si>
    <t>Prace przy drzewostanie prowadzone w warunkach utrudnonych (np. na skarpie wzdłuż cieków wodnych)</t>
  </si>
  <si>
    <t xml:space="preserve">dodatkowa cena dodana do ceny podstawowej usługi </t>
  </si>
  <si>
    <t>Zrębkowanie gałęzi</t>
  </si>
  <si>
    <t>Uprzątniecie zielonych śmieci (biomasy)</t>
  </si>
  <si>
    <t>uprzątniecie, zagrabienie i uporządkowanie terenu</t>
  </si>
  <si>
    <t>uprzątniecie, zagrabienie i uporządkowanie terenu wraz z wywozem i rozścieleniem zrębków w innym miejscu</t>
  </si>
  <si>
    <t>Usuwanie karp</t>
  </si>
  <si>
    <t>mechaniczne</t>
  </si>
  <si>
    <t xml:space="preserve">b) </t>
  </si>
  <si>
    <t>ręczne</t>
  </si>
  <si>
    <t>Zakładanie wiązań elastycznych</t>
  </si>
  <si>
    <t>V. MIEJSCA PAMIĘCI NARODOWEJ</t>
  </si>
  <si>
    <t>Przygotowanie mogił zbiorowych do obsadzenia,pielenie,wykoszenie trawi chwastów,uprzątnięcie i wyóz nieczystości,mycie pomników,wygrabienie terenu wokół miejsca pamięci oraz wywózka</t>
  </si>
  <si>
    <t xml:space="preserve">VI. STAWKI JEDNOSTKOWE DLA INNYCH PRAC </t>
  </si>
  <si>
    <t xml:space="preserve">cięcie żywopłotów, krzewów </t>
  </si>
  <si>
    <t>Podlewanie krzewów (w okresie suszy)</t>
  </si>
  <si>
    <t>Oczyszczanie chodników i krawężników z darni i roślin wraz z wywozem zebranych odpadów</t>
  </si>
  <si>
    <t>II. KWIETNIKI/RABATY BYLINOWE</t>
  </si>
  <si>
    <t>Pielenie polegajace na usunięciu chwastów z korzeniami wraz ze wzruszeniem gleby, usunięciem śmieci i innych zaniczyszczeń, usunięciem przekwitłych kawitostanów, brzydkich liści i wywozem urobku POW 10.000 M2</t>
  </si>
  <si>
    <t>Pielenie polegajace na usunięciu chwastów z korzeniami wraz ze wzruszeniem gleby, usunięciem śmieci i innych zaniczyszczeń, usunięciem przekwitłych kawitostanów, brzydkich liści i wywozem urobku  POW. 1000 M2</t>
  </si>
  <si>
    <t>III.  KRZEWY z kolcami i bez kolców</t>
  </si>
  <si>
    <t>jednostka miary</t>
  </si>
  <si>
    <t>ilość</t>
  </si>
  <si>
    <t>wartość całkowita</t>
  </si>
  <si>
    <t>udział pozycji w zamóweiniu</t>
  </si>
  <si>
    <t>razem</t>
  </si>
  <si>
    <t>100 m2</t>
  </si>
  <si>
    <t>cena jednostkowa brutto</t>
  </si>
  <si>
    <t>Nawożenie skupin krzewów nawozem wieloskładnikowym o opóźnionym działaniu</t>
  </si>
  <si>
    <t>Pielenie polegajace na usunięciu chwastów z korzeniami wraz ze wzruszeniem gleby, usunięciem śmieci i innych zaniczyszczeń, usunięciem przekwitłych kwiatostanów, brzydkich liści i wywozem urobku DO 1000 M2</t>
  </si>
  <si>
    <t>Usuwanie odrostów przy drzewach od podstawy pnia do 2,0 m/szt. drzewa</t>
  </si>
  <si>
    <t>rg</t>
  </si>
  <si>
    <t xml:space="preserve">ściółkowanie 5 cm warstwą kory skupin krzewów wysokich poprzedzone usunięciem chwastów </t>
  </si>
  <si>
    <t>Wysokośc kary w % za każdy dzień zwłoki w realizacji zlecenia</t>
  </si>
  <si>
    <t>(nie mniej niż 10 %)</t>
  </si>
  <si>
    <t>jesienne grabienie liści na trawnikach z wywiezieniem urobku - ryczałt w miesiącach październik-listopad</t>
  </si>
  <si>
    <t>jesienne grabienie liści na trawnikach z wywiezieniem urobku - poza terem z ryczałtu</t>
  </si>
  <si>
    <t>100 m2 w miesiącu</t>
  </si>
  <si>
    <t>Pielenie polegajace na usunięciu chwastów z korzeniami wraz ze wzruszeniem gleby, usunięciem śmieci i innych zaniczyszczeń, usunięciem przekwitłych kawitostanów, brzydkich liści i wywozem urobku - ryczałt w miesiącach maj-wrzesień</t>
  </si>
  <si>
    <t>Pielenie polegajace na usunięciu chwastów z korzeniami wraz ze wzruszeniem gleby, usunięciem śmieci i innych zaniczyszczeń, usunięciem przekwitłych kawitostanów, brzydkich liści i wywozem urobku - teren poza ryczałtem</t>
  </si>
  <si>
    <t xml:space="preserve">Doświadczenie Kierownika Robót Ogrodniczych </t>
  </si>
  <si>
    <t>ZAŁĄCZNIK NR 5</t>
  </si>
  <si>
    <t>za udokumentowane doświadczenie w nadzorowaniu prac w terenach zieleni publicznej powyżej 5 lat</t>
  </si>
  <si>
    <t>C=Cn/Cb x 100 x 60% gdzie C- ilość punktów przyznana w kryterium CENA, Cn - oferowana najniższa cena ofert,  Cb- oferowana cena w badanej ofercie, 100 - wskaźnik stały,  60% - procentowe znaczenie kryteruium CENA</t>
  </si>
  <si>
    <t>Zaakceptowanie wysokości kary za każdy dzień zwłoki wskazanej przez Zamawiającego (10%) - 0 pkt., zmniejszenie kary przez Wykonawcę powoduje odrzucenie oferty na podstawie art. 89 ust 1 pkt 2 ustawy Prawo zamówień publicznych. Oferta z najwyższą karą (w %) za każdy dzień zwłoki w realizacji zlecenia uzyska 25 pkt, przy założeniu, że 1% = 1 pkt. Pozostałe oferty uzyskają wartość punktową wyliczoną wg poniższego wzoru: K=Kb/Kn x W gdzie Kb - kara w % za każdy dzień zwłoki w badanej ofercie, Kn - największa kara w % za kazdy dzień zwłoki w złożonych ofertach, W- waga 25%</t>
  </si>
  <si>
    <t>udział pozycji w zamówieniu</t>
  </si>
  <si>
    <t>Doświadczenie Kierownika Robót Ogrodniczych w nadzorowaniu usług na terenach przyrody chronionej</t>
  </si>
  <si>
    <t>Doświadczenie Kierownika Robót Ogrodniczych w nadzorowaniu usług na terenach zieleni zabytkowej, wpisanej do rejestru zabytków</t>
  </si>
  <si>
    <t>za poświadczenie nadzorowania usług w terenach zieleni chronionej</t>
  </si>
  <si>
    <t>za poświadczenie nadzorowania usług w terenach zieleni zabytkowej wpisanej do rejestru zabytków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</si>
</sst>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21">
    <font>
      <sz val="10"/>
      <name val="Arial CE"/>
      <charset val="238"/>
    </font>
    <font>
      <sz val="10"/>
      <name val="Arial CE"/>
      <charset val="238"/>
    </font>
    <font>
      <sz val="18"/>
      <name val="Arial CE"/>
      <charset val="238"/>
    </font>
    <font>
      <b/>
      <sz val="22"/>
      <name val="Times New Roman"/>
      <family val="1"/>
      <charset val="238"/>
    </font>
    <font>
      <b/>
      <sz val="22"/>
      <name val="Arial CE"/>
      <charset val="238"/>
    </font>
    <font>
      <sz val="16"/>
      <name val="Arial CE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22"/>
      <name val="Arial"/>
      <family val="2"/>
      <charset val="238"/>
    </font>
    <font>
      <b/>
      <sz val="26"/>
      <name val="Arial"/>
      <family val="2"/>
      <charset val="238"/>
    </font>
    <font>
      <sz val="20"/>
      <name val="Arial"/>
      <family val="2"/>
      <charset val="238"/>
    </font>
    <font>
      <sz val="18"/>
      <name val="Arial"/>
      <family val="2"/>
      <charset val="238"/>
    </font>
    <font>
      <sz val="16"/>
      <name val="Arial"/>
      <family val="2"/>
      <charset val="238"/>
    </font>
    <font>
      <b/>
      <sz val="20"/>
      <name val="Arial"/>
      <family val="2"/>
      <charset val="238"/>
    </font>
    <font>
      <sz val="16"/>
      <color indexed="10"/>
      <name val="Arial"/>
      <family val="2"/>
      <charset val="238"/>
    </font>
    <font>
      <sz val="18"/>
      <name val="Arial"/>
      <charset val="238"/>
    </font>
    <font>
      <b/>
      <sz val="24"/>
      <name val="Arial"/>
      <family val="2"/>
      <charset val="238"/>
    </font>
    <font>
      <sz val="20"/>
      <name val="Arial CE"/>
      <charset val="238"/>
    </font>
    <font>
      <sz val="12"/>
      <name val="Arial CE"/>
      <charset val="238"/>
    </font>
    <font>
      <b/>
      <sz val="18"/>
      <name val="Arial"/>
      <family val="2"/>
      <charset val="238"/>
    </font>
    <font>
      <sz val="2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0" fontId="14" fillId="0" borderId="0" xfId="0" applyFont="1" applyAlignment="1">
      <alignment horizontal="left"/>
    </xf>
    <xf numFmtId="0" fontId="2" fillId="2" borderId="0" xfId="0" applyFont="1" applyFill="1"/>
    <xf numFmtId="0" fontId="11" fillId="0" borderId="2" xfId="0" applyFont="1" applyBorder="1" applyAlignment="1">
      <alignment horizontal="center" wrapText="1"/>
    </xf>
    <xf numFmtId="0" fontId="8" fillId="2" borderId="2" xfId="0" applyFont="1" applyFill="1" applyBorder="1" applyAlignment="1"/>
    <xf numFmtId="0" fontId="8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/>
    <xf numFmtId="0" fontId="2" fillId="0" borderId="2" xfId="0" applyFont="1" applyBorder="1"/>
    <xf numFmtId="0" fontId="13" fillId="2" borderId="2" xfId="0" applyFont="1" applyFill="1" applyBorder="1" applyAlignment="1">
      <alignment horizontal="center"/>
    </xf>
    <xf numFmtId="0" fontId="11" fillId="0" borderId="2" xfId="0" applyFont="1" applyFill="1" applyBorder="1" applyAlignment="1"/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horizontal="justify"/>
    </xf>
    <xf numFmtId="0" fontId="11" fillId="0" borderId="2" xfId="0" applyFont="1" applyFill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2" borderId="4" xfId="0" applyFont="1" applyFill="1" applyBorder="1"/>
    <xf numFmtId="0" fontId="16" fillId="0" borderId="0" xfId="0" applyFont="1" applyAlignment="1"/>
    <xf numFmtId="43" fontId="0" fillId="0" borderId="0" xfId="1" applyFont="1"/>
    <xf numFmtId="43" fontId="2" fillId="0" borderId="4" xfId="0" applyNumberFormat="1" applyFont="1" applyBorder="1" applyAlignment="1">
      <alignment wrapText="1"/>
    </xf>
    <xf numFmtId="43" fontId="17" fillId="0" borderId="0" xfId="1" applyFont="1"/>
    <xf numFmtId="0" fontId="3" fillId="0" borderId="5" xfId="0" applyFont="1" applyBorder="1" applyAlignment="1">
      <alignment wrapText="1"/>
    </xf>
    <xf numFmtId="43" fontId="2" fillId="0" borderId="5" xfId="0" applyNumberFormat="1" applyFont="1" applyBorder="1" applyAlignment="1">
      <alignment wrapText="1"/>
    </xf>
    <xf numFmtId="9" fontId="2" fillId="0" borderId="4" xfId="2" applyFont="1" applyBorder="1" applyAlignment="1">
      <alignment wrapText="1"/>
    </xf>
    <xf numFmtId="0" fontId="0" fillId="0" borderId="4" xfId="0" applyBorder="1"/>
    <xf numFmtId="43" fontId="0" fillId="0" borderId="0" xfId="0" applyNumberFormat="1"/>
    <xf numFmtId="43" fontId="5" fillId="0" borderId="0" xfId="0" applyNumberFormat="1" applyFont="1" applyAlignment="1">
      <alignment horizontal="left"/>
    </xf>
    <xf numFmtId="43" fontId="3" fillId="0" borderId="4" xfId="0" applyNumberFormat="1" applyFont="1" applyBorder="1" applyAlignment="1">
      <alignment wrapText="1"/>
    </xf>
    <xf numFmtId="43" fontId="2" fillId="0" borderId="4" xfId="0" applyNumberFormat="1" applyFont="1" applyBorder="1"/>
    <xf numFmtId="43" fontId="2" fillId="2" borderId="4" xfId="0" applyNumberFormat="1" applyFont="1" applyFill="1" applyBorder="1"/>
    <xf numFmtId="43" fontId="0" fillId="0" borderId="0" xfId="1" applyNumberFormat="1" applyFont="1"/>
    <xf numFmtId="43" fontId="2" fillId="2" borderId="5" xfId="0" applyNumberFormat="1" applyFont="1" applyFill="1" applyBorder="1" applyAlignment="1">
      <alignment wrapText="1"/>
    </xf>
    <xf numFmtId="9" fontId="2" fillId="2" borderId="4" xfId="2" applyFont="1" applyFill="1" applyBorder="1" applyAlignment="1">
      <alignment wrapText="1"/>
    </xf>
    <xf numFmtId="1" fontId="4" fillId="2" borderId="4" xfId="0" applyNumberFormat="1" applyFont="1" applyFill="1" applyBorder="1"/>
    <xf numFmtId="43" fontId="4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43" fontId="2" fillId="2" borderId="4" xfId="0" applyNumberFormat="1" applyFont="1" applyFill="1" applyBorder="1" applyAlignment="1">
      <alignment wrapText="1"/>
    </xf>
    <xf numFmtId="0" fontId="8" fillId="0" borderId="0" xfId="0" applyFont="1" applyAlignment="1">
      <alignment horizontal="right"/>
    </xf>
    <xf numFmtId="0" fontId="2" fillId="0" borderId="6" xfId="0" applyFont="1" applyBorder="1" applyAlignment="1">
      <alignment wrapText="1"/>
    </xf>
    <xf numFmtId="43" fontId="2" fillId="0" borderId="6" xfId="0" applyNumberFormat="1" applyFont="1" applyBorder="1" applyAlignment="1">
      <alignment wrapText="1"/>
    </xf>
    <xf numFmtId="43" fontId="2" fillId="0" borderId="7" xfId="0" applyNumberFormat="1" applyFont="1" applyBorder="1" applyAlignment="1">
      <alignment wrapText="1"/>
    </xf>
    <xf numFmtId="9" fontId="2" fillId="0" borderId="6" xfId="2" applyFont="1" applyBorder="1" applyAlignment="1">
      <alignment wrapText="1"/>
    </xf>
    <xf numFmtId="0" fontId="2" fillId="0" borderId="8" xfId="0" applyFont="1" applyBorder="1" applyAlignment="1">
      <alignment wrapText="1"/>
    </xf>
    <xf numFmtId="43" fontId="2" fillId="0" borderId="8" xfId="0" applyNumberFormat="1" applyFont="1" applyBorder="1" applyAlignment="1">
      <alignment wrapText="1"/>
    </xf>
    <xf numFmtId="43" fontId="2" fillId="0" borderId="9" xfId="0" applyNumberFormat="1" applyFont="1" applyBorder="1" applyAlignment="1">
      <alignment wrapText="1"/>
    </xf>
    <xf numFmtId="9" fontId="2" fillId="0" borderId="8" xfId="2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 wrapText="1"/>
    </xf>
    <xf numFmtId="43" fontId="0" fillId="0" borderId="0" xfId="0" applyNumberFormat="1" applyAlignment="1"/>
    <xf numFmtId="43" fontId="5" fillId="0" borderId="0" xfId="0" applyNumberFormat="1" applyFont="1" applyAlignment="1"/>
    <xf numFmtId="43" fontId="4" fillId="2" borderId="4" xfId="0" applyNumberFormat="1" applyFont="1" applyFill="1" applyBorder="1" applyAlignment="1"/>
    <xf numFmtId="43" fontId="2" fillId="0" borderId="4" xfId="0" applyNumberFormat="1" applyFont="1" applyBorder="1" applyAlignment="1"/>
    <xf numFmtId="43" fontId="2" fillId="2" borderId="4" xfId="0" applyNumberFormat="1" applyFont="1" applyFill="1" applyBorder="1" applyAlignment="1"/>
    <xf numFmtId="43" fontId="0" fillId="0" borderId="0" xfId="1" applyNumberFormat="1" applyFont="1" applyAlignment="1"/>
    <xf numFmtId="0" fontId="2" fillId="0" borderId="4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0" borderId="4" xfId="0" applyNumberFormat="1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4" xfId="0" applyFont="1" applyBorder="1"/>
    <xf numFmtId="0" fontId="2" fillId="3" borderId="4" xfId="0" applyFont="1" applyFill="1" applyBorder="1" applyAlignment="1">
      <alignment wrapText="1"/>
    </xf>
    <xf numFmtId="0" fontId="4" fillId="3" borderId="4" xfId="0" applyFont="1" applyFill="1" applyBorder="1"/>
    <xf numFmtId="0" fontId="4" fillId="0" borderId="4" xfId="0" applyFont="1" applyBorder="1" applyAlignment="1">
      <alignment horizontal="left"/>
    </xf>
    <xf numFmtId="0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horizontal="left"/>
    </xf>
    <xf numFmtId="43" fontId="20" fillId="0" borderId="1" xfId="0" applyNumberFormat="1" applyFont="1" applyBorder="1" applyAlignment="1">
      <alignment horizontal="left" wrapText="1"/>
    </xf>
    <xf numFmtId="0" fontId="0" fillId="0" borderId="3" xfId="0" applyFont="1" applyBorder="1" applyAlignment="1">
      <alignment wrapText="1"/>
    </xf>
    <xf numFmtId="0" fontId="20" fillId="0" borderId="1" xfId="0" applyNumberFormat="1" applyFont="1" applyBorder="1" applyAlignment="1">
      <alignment vertical="top" wrapText="1"/>
    </xf>
    <xf numFmtId="0" fontId="20" fillId="0" borderId="3" xfId="0" applyNumberFormat="1" applyFont="1" applyBorder="1" applyAlignment="1">
      <alignment vertical="top" wrapText="1"/>
    </xf>
    <xf numFmtId="9" fontId="4" fillId="0" borderId="10" xfId="0" applyNumberFormat="1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43" fontId="20" fillId="0" borderId="2" xfId="0" applyNumberFormat="1" applyFont="1" applyBorder="1" applyAlignment="1">
      <alignment horizontal="left" wrapText="1"/>
    </xf>
    <xf numFmtId="0" fontId="20" fillId="0" borderId="2" xfId="0" applyFont="1" applyBorder="1" applyAlignment="1">
      <alignment wrapText="1"/>
    </xf>
    <xf numFmtId="0" fontId="20" fillId="0" borderId="1" xfId="0" applyFont="1" applyBorder="1" applyAlignment="1">
      <alignment wrapText="1"/>
    </xf>
    <xf numFmtId="43" fontId="20" fillId="0" borderId="2" xfId="0" applyNumberFormat="1" applyFont="1" applyBorder="1" applyAlignment="1">
      <alignment horizontal="left"/>
    </xf>
    <xf numFmtId="0" fontId="0" fillId="0" borderId="2" xfId="0" applyBorder="1" applyAlignment="1"/>
    <xf numFmtId="0" fontId="0" fillId="0" borderId="1" xfId="0" applyBorder="1" applyAlignment="1"/>
    <xf numFmtId="0" fontId="18" fillId="0" borderId="4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0"/>
  <sheetViews>
    <sheetView tabSelected="1" topLeftCell="A47" zoomScale="40" zoomScaleNormal="40" workbookViewId="0">
      <selection sqref="A1:J83"/>
    </sheetView>
  </sheetViews>
  <sheetFormatPr defaultRowHeight="15"/>
  <cols>
    <col min="1" max="1" width="5.85546875" style="9" bestFit="1" customWidth="1"/>
    <col min="2" max="2" width="136" style="16" customWidth="1"/>
    <col min="3" max="3" width="24" customWidth="1"/>
    <col min="4" max="4" width="130.42578125" style="45" customWidth="1"/>
    <col min="5" max="5" width="31.7109375" style="70" hidden="1" customWidth="1"/>
    <col min="6" max="6" width="35.85546875" hidden="1" customWidth="1"/>
    <col min="7" max="7" width="79.28515625" hidden="1" customWidth="1"/>
    <col min="8" max="8" width="27.85546875" customWidth="1"/>
    <col min="9" max="9" width="29.140625" customWidth="1"/>
    <col min="10" max="10" width="38.42578125" customWidth="1"/>
  </cols>
  <sheetData>
    <row r="1" spans="1:10" ht="27.75">
      <c r="B1" s="57" t="s">
        <v>99</v>
      </c>
    </row>
    <row r="2" spans="1:10">
      <c r="B2" s="10"/>
    </row>
    <row r="3" spans="1:10">
      <c r="B3" s="10"/>
    </row>
    <row r="4" spans="1:10">
      <c r="B4" s="10"/>
    </row>
    <row r="5" spans="1:10">
      <c r="B5" s="10"/>
    </row>
    <row r="6" spans="1:10" ht="33.75">
      <c r="B6" s="11" t="s">
        <v>16</v>
      </c>
    </row>
    <row r="7" spans="1:10" ht="26.25" thickBot="1">
      <c r="B7" s="12" t="s">
        <v>17</v>
      </c>
    </row>
    <row r="8" spans="1:10" s="8" customFormat="1" ht="129" customHeight="1" thickBot="1">
      <c r="A8" s="67">
        <v>1</v>
      </c>
      <c r="B8" s="67" t="s">
        <v>18</v>
      </c>
      <c r="C8" s="77">
        <v>0.6</v>
      </c>
      <c r="D8" s="89" t="s">
        <v>101</v>
      </c>
      <c r="E8" s="90"/>
      <c r="F8" s="90"/>
      <c r="G8" s="90"/>
      <c r="H8" s="84"/>
      <c r="I8" s="84"/>
      <c r="J8" s="84"/>
    </row>
    <row r="9" spans="1:10" s="8" customFormat="1" ht="28.5" customHeight="1" thickBot="1">
      <c r="A9" s="67">
        <v>2</v>
      </c>
      <c r="B9" s="67" t="s">
        <v>91</v>
      </c>
      <c r="C9" s="93">
        <v>0.25</v>
      </c>
      <c r="D9" s="91" t="s">
        <v>102</v>
      </c>
      <c r="E9" s="92"/>
      <c r="F9" s="92"/>
      <c r="G9" s="92"/>
      <c r="H9" s="84"/>
      <c r="I9" s="84"/>
      <c r="J9" s="84"/>
    </row>
    <row r="10" spans="1:10" s="6" customFormat="1" ht="297" customHeight="1" thickBot="1">
      <c r="A10" s="78"/>
      <c r="B10" s="68" t="s">
        <v>92</v>
      </c>
      <c r="C10" s="94"/>
      <c r="D10" s="91"/>
      <c r="E10" s="92"/>
      <c r="F10" s="92"/>
      <c r="G10" s="92"/>
      <c r="H10" s="85"/>
      <c r="I10" s="86"/>
      <c r="J10" s="86"/>
    </row>
    <row r="11" spans="1:10" s="4" customFormat="1" ht="67.5" customHeight="1" thickBot="1">
      <c r="A11" s="67">
        <v>3</v>
      </c>
      <c r="B11" s="69" t="s">
        <v>98</v>
      </c>
      <c r="C11" s="77">
        <v>0.05</v>
      </c>
      <c r="D11" s="95" t="s">
        <v>100</v>
      </c>
      <c r="E11" s="96"/>
      <c r="F11" s="96"/>
      <c r="G11" s="97"/>
      <c r="H11" s="87"/>
      <c r="I11" s="87"/>
      <c r="J11" s="87"/>
    </row>
    <row r="12" spans="1:10" s="5" customFormat="1" ht="53.25" thickBot="1">
      <c r="A12" s="67">
        <v>4</v>
      </c>
      <c r="B12" s="69" t="s">
        <v>104</v>
      </c>
      <c r="C12" s="77">
        <v>0.05</v>
      </c>
      <c r="D12" s="98" t="s">
        <v>106</v>
      </c>
      <c r="E12" s="99"/>
      <c r="F12" s="99"/>
      <c r="G12" s="100"/>
      <c r="H12" s="88"/>
      <c r="I12" s="88"/>
      <c r="J12" s="88"/>
    </row>
    <row r="13" spans="1:10" s="5" customFormat="1" ht="79.5" thickBot="1">
      <c r="A13" s="67">
        <v>5</v>
      </c>
      <c r="B13" s="69" t="s">
        <v>105</v>
      </c>
      <c r="C13" s="77">
        <v>0.05</v>
      </c>
      <c r="D13" s="95" t="s">
        <v>107</v>
      </c>
      <c r="E13" s="102"/>
      <c r="F13" s="102"/>
      <c r="G13" s="103"/>
      <c r="H13" s="88"/>
      <c r="I13" s="88"/>
      <c r="J13" s="88"/>
    </row>
    <row r="14" spans="1:10" s="5" customFormat="1" ht="20.25">
      <c r="A14" s="13"/>
      <c r="B14" s="17"/>
      <c r="D14" s="46"/>
      <c r="E14" s="71"/>
      <c r="H14" s="88"/>
      <c r="I14" s="88"/>
      <c r="J14" s="88"/>
    </row>
    <row r="15" spans="1:10" s="5" customFormat="1" ht="21" thickBot="1">
      <c r="A15" s="13"/>
      <c r="B15" s="17"/>
      <c r="D15" s="46"/>
      <c r="E15" s="71"/>
    </row>
    <row r="16" spans="1:10" s="2" customFormat="1" ht="82.5" customHeight="1" thickBot="1">
      <c r="A16" s="104" t="s">
        <v>19</v>
      </c>
      <c r="B16" s="105"/>
      <c r="C16" s="33" t="s">
        <v>79</v>
      </c>
      <c r="D16" s="47" t="s">
        <v>80</v>
      </c>
      <c r="E16" s="47" t="s">
        <v>85</v>
      </c>
      <c r="F16" s="41" t="s">
        <v>81</v>
      </c>
      <c r="G16" s="33" t="s">
        <v>82</v>
      </c>
      <c r="H16" s="33" t="s">
        <v>85</v>
      </c>
      <c r="I16" s="79" t="s">
        <v>81</v>
      </c>
      <c r="J16" s="33" t="s">
        <v>103</v>
      </c>
    </row>
    <row r="17" spans="1:10" s="7" customFormat="1" ht="24" thickBot="1">
      <c r="A17" s="66" t="s">
        <v>22</v>
      </c>
      <c r="B17" s="30" t="s">
        <v>34</v>
      </c>
      <c r="C17" s="34" t="s">
        <v>84</v>
      </c>
      <c r="D17" s="39">
        <v>158813</v>
      </c>
      <c r="E17" s="39"/>
      <c r="F17" s="42">
        <f>D17*E17/100*5</f>
        <v>0</v>
      </c>
      <c r="G17" s="43"/>
      <c r="H17" s="101"/>
      <c r="I17" s="34"/>
      <c r="J17" s="34"/>
    </row>
    <row r="18" spans="1:10" s="7" customFormat="1" ht="24" thickBot="1">
      <c r="A18" s="66" t="s">
        <v>23</v>
      </c>
      <c r="B18" s="30" t="s">
        <v>35</v>
      </c>
      <c r="C18" s="34" t="s">
        <v>84</v>
      </c>
      <c r="D18" s="39">
        <v>170188</v>
      </c>
      <c r="E18" s="39"/>
      <c r="F18" s="42">
        <f>D18*E18/100*5</f>
        <v>0</v>
      </c>
      <c r="G18" s="43"/>
      <c r="H18" s="101"/>
      <c r="I18" s="34"/>
      <c r="J18" s="34"/>
    </row>
    <row r="19" spans="1:10" s="7" customFormat="1" ht="24" thickBot="1">
      <c r="A19" s="66" t="s">
        <v>24</v>
      </c>
      <c r="B19" s="30" t="s">
        <v>36</v>
      </c>
      <c r="C19" s="34" t="s">
        <v>84</v>
      </c>
      <c r="D19" s="39">
        <v>10000</v>
      </c>
      <c r="E19" s="39"/>
      <c r="F19" s="42">
        <f>D19*E19/100*3</f>
        <v>0</v>
      </c>
      <c r="G19" s="43"/>
      <c r="H19" s="80"/>
      <c r="I19" s="34"/>
      <c r="J19" s="34"/>
    </row>
    <row r="20" spans="1:10" s="7" customFormat="1" ht="47.25" thickBot="1">
      <c r="A20" s="66" t="s">
        <v>25</v>
      </c>
      <c r="B20" s="30" t="s">
        <v>37</v>
      </c>
      <c r="C20" s="34" t="s">
        <v>84</v>
      </c>
      <c r="D20" s="39">
        <v>26529</v>
      </c>
      <c r="E20" s="39"/>
      <c r="F20" s="42">
        <f>D20*E20/100*5</f>
        <v>0</v>
      </c>
      <c r="G20" s="43"/>
      <c r="H20" s="80"/>
      <c r="I20" s="34"/>
      <c r="J20" s="34"/>
    </row>
    <row r="21" spans="1:10" s="7" customFormat="1" ht="24" thickBot="1">
      <c r="A21" s="66" t="s">
        <v>26</v>
      </c>
      <c r="B21" s="30" t="s">
        <v>38</v>
      </c>
      <c r="C21" s="34" t="s">
        <v>84</v>
      </c>
      <c r="D21" s="39">
        <v>329001</v>
      </c>
      <c r="E21" s="39"/>
      <c r="F21" s="42">
        <f t="shared" ref="F21:F26" si="0">D21*E21/100</f>
        <v>0</v>
      </c>
      <c r="G21" s="43"/>
      <c r="H21" s="101"/>
      <c r="I21" s="34"/>
      <c r="J21" s="34"/>
    </row>
    <row r="22" spans="1:10" s="7" customFormat="1" ht="47.25" thickBot="1">
      <c r="A22" s="66" t="s">
        <v>27</v>
      </c>
      <c r="B22" s="30" t="s">
        <v>93</v>
      </c>
      <c r="C22" s="58" t="s">
        <v>95</v>
      </c>
      <c r="D22" s="59">
        <v>329001</v>
      </c>
      <c r="E22" s="59"/>
      <c r="F22" s="60">
        <f t="shared" si="0"/>
        <v>0</v>
      </c>
      <c r="G22" s="61"/>
      <c r="H22" s="101"/>
      <c r="I22" s="34"/>
      <c r="J22" s="34"/>
    </row>
    <row r="23" spans="1:10" s="7" customFormat="1" ht="24" thickBot="1">
      <c r="A23" s="66" t="s">
        <v>28</v>
      </c>
      <c r="B23" s="30" t="s">
        <v>94</v>
      </c>
      <c r="C23" s="34" t="s">
        <v>84</v>
      </c>
      <c r="D23" s="39">
        <v>9000</v>
      </c>
      <c r="E23" s="76"/>
      <c r="F23" s="60">
        <f t="shared" si="0"/>
        <v>0</v>
      </c>
      <c r="G23" s="61"/>
      <c r="H23" s="101"/>
      <c r="I23" s="34"/>
      <c r="J23" s="34"/>
    </row>
    <row r="24" spans="1:10" s="7" customFormat="1" ht="47.25" thickBot="1">
      <c r="A24" s="66" t="s">
        <v>29</v>
      </c>
      <c r="B24" s="30" t="s">
        <v>39</v>
      </c>
      <c r="C24" s="62" t="s">
        <v>84</v>
      </c>
      <c r="D24" s="63">
        <v>500</v>
      </c>
      <c r="E24" s="76"/>
      <c r="F24" s="64">
        <f t="shared" si="0"/>
        <v>0</v>
      </c>
      <c r="G24" s="65"/>
      <c r="H24" s="80"/>
      <c r="I24" s="34"/>
      <c r="J24" s="34"/>
    </row>
    <row r="25" spans="1:10" s="7" customFormat="1" ht="24" thickBot="1">
      <c r="A25" s="66" t="s">
        <v>30</v>
      </c>
      <c r="B25" s="30" t="s">
        <v>45</v>
      </c>
      <c r="C25" s="34" t="s">
        <v>84</v>
      </c>
      <c r="D25" s="39">
        <v>6530</v>
      </c>
      <c r="E25" s="63"/>
      <c r="F25" s="42">
        <f t="shared" si="0"/>
        <v>0</v>
      </c>
      <c r="G25" s="43"/>
      <c r="H25" s="80"/>
      <c r="I25" s="34"/>
      <c r="J25" s="34"/>
    </row>
    <row r="26" spans="1:10" s="7" customFormat="1" ht="47.25" thickBot="1">
      <c r="A26" s="66" t="s">
        <v>31</v>
      </c>
      <c r="B26" s="30" t="s">
        <v>74</v>
      </c>
      <c r="C26" s="34" t="s">
        <v>84</v>
      </c>
      <c r="D26" s="39">
        <v>300</v>
      </c>
      <c r="E26" s="39"/>
      <c r="F26" s="42">
        <f t="shared" si="0"/>
        <v>0</v>
      </c>
      <c r="G26" s="43"/>
      <c r="H26" s="80"/>
      <c r="I26" s="34"/>
      <c r="J26" s="34"/>
    </row>
    <row r="27" spans="1:10" s="7" customFormat="1" ht="47.25" thickBot="1">
      <c r="A27" s="66" t="s">
        <v>32</v>
      </c>
      <c r="B27" s="31" t="s">
        <v>40</v>
      </c>
      <c r="C27" s="34" t="s">
        <v>84</v>
      </c>
      <c r="D27" s="39">
        <v>6530</v>
      </c>
      <c r="E27" s="39"/>
      <c r="F27" s="42">
        <f>D27*E27/100*2</f>
        <v>0</v>
      </c>
      <c r="G27" s="43"/>
      <c r="H27" s="80"/>
      <c r="I27" s="34"/>
      <c r="J27" s="34"/>
    </row>
    <row r="28" spans="1:10" s="7" customFormat="1" ht="28.5" thickBot="1">
      <c r="A28" s="104" t="s">
        <v>75</v>
      </c>
      <c r="B28" s="105"/>
      <c r="C28" s="55"/>
      <c r="D28" s="56"/>
      <c r="E28" s="56"/>
      <c r="F28" s="51"/>
      <c r="G28" s="52"/>
      <c r="H28" s="82"/>
      <c r="I28" s="82"/>
      <c r="J28" s="82"/>
    </row>
    <row r="29" spans="1:10" s="7" customFormat="1" ht="93.75" thickBot="1">
      <c r="A29" s="19" t="s">
        <v>22</v>
      </c>
      <c r="B29" s="30" t="s">
        <v>46</v>
      </c>
      <c r="C29" s="34" t="s">
        <v>84</v>
      </c>
      <c r="D29" s="39">
        <v>500</v>
      </c>
      <c r="E29" s="39"/>
      <c r="F29" s="42">
        <f>D29*E29/100*3</f>
        <v>0</v>
      </c>
      <c r="G29" s="43"/>
      <c r="H29" s="80"/>
      <c r="I29" s="34"/>
      <c r="J29" s="34"/>
    </row>
    <row r="30" spans="1:10" s="7" customFormat="1" ht="24" thickBot="1">
      <c r="A30" s="19" t="s">
        <v>23</v>
      </c>
      <c r="B30" s="30" t="s">
        <v>0</v>
      </c>
      <c r="C30" s="34" t="s">
        <v>84</v>
      </c>
      <c r="D30" s="39">
        <v>500</v>
      </c>
      <c r="E30" s="39"/>
      <c r="F30" s="42">
        <f>D30*E30/100*3</f>
        <v>0</v>
      </c>
      <c r="G30" s="43"/>
      <c r="H30" s="80"/>
      <c r="I30" s="34"/>
      <c r="J30" s="34"/>
    </row>
    <row r="31" spans="1:10" s="7" customFormat="1" ht="24" thickBot="1">
      <c r="A31" s="19" t="s">
        <v>24</v>
      </c>
      <c r="B31" s="30" t="s">
        <v>41</v>
      </c>
      <c r="C31" s="34" t="s">
        <v>84</v>
      </c>
      <c r="D31" s="39">
        <v>70</v>
      </c>
      <c r="E31" s="39"/>
      <c r="F31" s="42">
        <f>D31*E31/100</f>
        <v>0</v>
      </c>
      <c r="G31" s="43"/>
      <c r="H31" s="80"/>
      <c r="I31" s="34"/>
      <c r="J31" s="34"/>
    </row>
    <row r="32" spans="1:10" s="7" customFormat="1" ht="24" thickBot="1">
      <c r="A32" s="19" t="s">
        <v>25</v>
      </c>
      <c r="B32" s="30" t="s">
        <v>1</v>
      </c>
      <c r="C32" s="34" t="s">
        <v>84</v>
      </c>
      <c r="D32" s="39">
        <v>500</v>
      </c>
      <c r="E32" s="39"/>
      <c r="F32" s="42">
        <f>D32*E32/100*90</f>
        <v>0</v>
      </c>
      <c r="G32" s="43"/>
      <c r="H32" s="80"/>
      <c r="I32" s="34"/>
      <c r="J32" s="34"/>
    </row>
    <row r="33" spans="1:10" s="7" customFormat="1" ht="47.25" thickBot="1">
      <c r="A33" s="19" t="s">
        <v>26</v>
      </c>
      <c r="B33" s="31" t="s">
        <v>42</v>
      </c>
      <c r="C33" s="34" t="s">
        <v>84</v>
      </c>
      <c r="D33" s="39">
        <v>10129.01</v>
      </c>
      <c r="E33" s="39"/>
      <c r="F33" s="42">
        <f>D33*E33/100*2</f>
        <v>0</v>
      </c>
      <c r="G33" s="43"/>
      <c r="H33" s="80"/>
      <c r="I33" s="34"/>
      <c r="J33" s="34"/>
    </row>
    <row r="34" spans="1:10" s="7" customFormat="1" ht="70.5" thickBot="1">
      <c r="A34" s="19" t="s">
        <v>27</v>
      </c>
      <c r="B34" s="31" t="s">
        <v>96</v>
      </c>
      <c r="C34" s="34" t="s">
        <v>95</v>
      </c>
      <c r="D34" s="39">
        <v>10129.01</v>
      </c>
      <c r="E34" s="39"/>
      <c r="F34" s="42">
        <f>D34*E34/100</f>
        <v>0</v>
      </c>
      <c r="G34" s="43"/>
      <c r="H34" s="80"/>
      <c r="I34" s="34"/>
      <c r="J34" s="34"/>
    </row>
    <row r="35" spans="1:10" s="7" customFormat="1" ht="70.5" thickBot="1">
      <c r="A35" s="19" t="s">
        <v>28</v>
      </c>
      <c r="B35" s="31" t="s">
        <v>97</v>
      </c>
      <c r="C35" s="34" t="s">
        <v>84</v>
      </c>
      <c r="D35" s="39">
        <v>1200</v>
      </c>
      <c r="E35" s="39"/>
      <c r="F35" s="42">
        <f>D35*E35/100</f>
        <v>0</v>
      </c>
      <c r="G35" s="43"/>
      <c r="H35" s="80"/>
      <c r="I35" s="34"/>
      <c r="J35" s="34"/>
    </row>
    <row r="36" spans="1:10" s="3" customFormat="1" ht="28.5" thickBot="1">
      <c r="A36" s="20"/>
      <c r="B36" s="21" t="s">
        <v>78</v>
      </c>
      <c r="C36" s="53"/>
      <c r="D36" s="54"/>
      <c r="E36" s="72"/>
      <c r="F36" s="51"/>
      <c r="G36" s="52"/>
      <c r="H36" s="83"/>
      <c r="I36" s="83"/>
      <c r="J36" s="83"/>
    </row>
    <row r="37" spans="1:10" s="1" customFormat="1" ht="24" thickBot="1">
      <c r="A37" s="22" t="s">
        <v>22</v>
      </c>
      <c r="B37" s="32" t="s">
        <v>72</v>
      </c>
      <c r="C37" s="35" t="s">
        <v>84</v>
      </c>
      <c r="D37" s="48">
        <v>5700</v>
      </c>
      <c r="E37" s="73"/>
      <c r="F37" s="42">
        <f>D37*E37/100</f>
        <v>0</v>
      </c>
      <c r="G37" s="43"/>
      <c r="H37" s="101"/>
      <c r="I37" s="35"/>
      <c r="J37" s="35"/>
    </row>
    <row r="38" spans="1:10" s="1" customFormat="1" ht="24" thickBot="1">
      <c r="A38" s="22" t="s">
        <v>23</v>
      </c>
      <c r="B38" s="32" t="s">
        <v>43</v>
      </c>
      <c r="C38" s="35" t="s">
        <v>84</v>
      </c>
      <c r="D38" s="48">
        <v>5700</v>
      </c>
      <c r="E38" s="73"/>
      <c r="F38" s="42">
        <f>D38*E38/100</f>
        <v>0</v>
      </c>
      <c r="G38" s="43"/>
      <c r="H38" s="101"/>
      <c r="I38" s="35"/>
      <c r="J38" s="35"/>
    </row>
    <row r="39" spans="1:10" s="1" customFormat="1" ht="24" thickBot="1">
      <c r="A39" s="22" t="s">
        <v>24</v>
      </c>
      <c r="B39" s="32" t="s">
        <v>44</v>
      </c>
      <c r="C39" s="35" t="s">
        <v>33</v>
      </c>
      <c r="D39" s="48">
        <v>50</v>
      </c>
      <c r="E39" s="73"/>
      <c r="F39" s="42">
        <f>D39*E39</f>
        <v>0</v>
      </c>
      <c r="G39" s="43"/>
      <c r="H39" s="81"/>
      <c r="I39" s="35"/>
      <c r="J39" s="35"/>
    </row>
    <row r="40" spans="1:10" s="1" customFormat="1" ht="47.25" thickBot="1">
      <c r="A40" s="22" t="s">
        <v>25</v>
      </c>
      <c r="B40" s="32" t="s">
        <v>90</v>
      </c>
      <c r="C40" s="35" t="s">
        <v>84</v>
      </c>
      <c r="D40" s="48">
        <v>5700</v>
      </c>
      <c r="E40" s="73"/>
      <c r="F40" s="42">
        <f>D40*E40/100</f>
        <v>0</v>
      </c>
      <c r="G40" s="43"/>
      <c r="H40" s="80"/>
      <c r="I40" s="35"/>
      <c r="J40" s="35"/>
    </row>
    <row r="41" spans="1:10" s="1" customFormat="1" ht="24" thickBot="1">
      <c r="A41" s="22" t="s">
        <v>26</v>
      </c>
      <c r="B41" s="32" t="s">
        <v>86</v>
      </c>
      <c r="C41" s="35" t="s">
        <v>84</v>
      </c>
      <c r="D41" s="48">
        <v>137268.45000000001</v>
      </c>
      <c r="E41" s="73"/>
      <c r="F41" s="42">
        <f>D41*E41/100</f>
        <v>0</v>
      </c>
      <c r="G41" s="43"/>
      <c r="H41" s="80"/>
      <c r="I41" s="35"/>
      <c r="J41" s="35"/>
    </row>
    <row r="42" spans="1:10" s="1" customFormat="1" ht="70.5" thickBot="1">
      <c r="A42" s="22" t="s">
        <v>27</v>
      </c>
      <c r="B42" s="32" t="s">
        <v>76</v>
      </c>
      <c r="C42" s="35" t="s">
        <v>84</v>
      </c>
      <c r="D42" s="48">
        <v>15600</v>
      </c>
      <c r="E42" s="73"/>
      <c r="F42" s="42">
        <f>D42*E42/100</f>
        <v>0</v>
      </c>
      <c r="G42" s="43"/>
      <c r="H42" s="81"/>
      <c r="I42" s="35"/>
      <c r="J42" s="35"/>
    </row>
    <row r="43" spans="1:10" s="1" customFormat="1" ht="70.5" thickBot="1">
      <c r="A43" s="22" t="s">
        <v>28</v>
      </c>
      <c r="B43" s="32" t="s">
        <v>77</v>
      </c>
      <c r="C43" s="35" t="s">
        <v>84</v>
      </c>
      <c r="D43" s="48">
        <v>4262</v>
      </c>
      <c r="E43" s="73"/>
      <c r="F43" s="42">
        <f>D43*E43/100</f>
        <v>0</v>
      </c>
      <c r="G43" s="43"/>
      <c r="H43" s="81"/>
      <c r="I43" s="35"/>
      <c r="J43" s="35"/>
    </row>
    <row r="44" spans="1:10" s="1" customFormat="1" ht="70.5" thickBot="1">
      <c r="A44" s="22" t="s">
        <v>29</v>
      </c>
      <c r="B44" s="32" t="s">
        <v>87</v>
      </c>
      <c r="C44" s="35" t="s">
        <v>84</v>
      </c>
      <c r="D44" s="48">
        <v>111706.45</v>
      </c>
      <c r="E44" s="73"/>
      <c r="F44" s="42">
        <f>D44*E44/100</f>
        <v>0</v>
      </c>
      <c r="G44" s="43"/>
      <c r="H44" s="81"/>
      <c r="I44" s="35"/>
      <c r="J44" s="35"/>
    </row>
    <row r="45" spans="1:10" s="1" customFormat="1" ht="24" thickBot="1">
      <c r="A45" s="22" t="s">
        <v>30</v>
      </c>
      <c r="B45" s="32" t="s">
        <v>47</v>
      </c>
      <c r="C45" s="35" t="s">
        <v>33</v>
      </c>
      <c r="D45" s="48">
        <v>6000</v>
      </c>
      <c r="E45" s="73"/>
      <c r="F45" s="42">
        <f>D45*E45</f>
        <v>0</v>
      </c>
      <c r="G45" s="43"/>
      <c r="H45" s="81"/>
      <c r="I45" s="35"/>
      <c r="J45" s="35"/>
    </row>
    <row r="46" spans="1:10" s="1" customFormat="1" ht="70.5" thickBot="1">
      <c r="A46" s="22" t="s">
        <v>30</v>
      </c>
      <c r="B46" s="32" t="s">
        <v>48</v>
      </c>
      <c r="C46" s="35" t="s">
        <v>33</v>
      </c>
      <c r="D46" s="48">
        <v>50</v>
      </c>
      <c r="E46" s="73"/>
      <c r="F46" s="42">
        <f>D46*E46</f>
        <v>0</v>
      </c>
      <c r="G46" s="43"/>
      <c r="H46" s="81"/>
      <c r="I46" s="35"/>
      <c r="J46" s="35"/>
    </row>
    <row r="47" spans="1:10" s="1" customFormat="1" ht="24" thickBot="1">
      <c r="A47" s="22" t="s">
        <v>49</v>
      </c>
      <c r="B47" s="32" t="s">
        <v>73</v>
      </c>
      <c r="C47" s="35" t="s">
        <v>84</v>
      </c>
      <c r="D47" s="48">
        <v>2100</v>
      </c>
      <c r="E47" s="73"/>
      <c r="F47" s="42">
        <f>D47*E47/100*50</f>
        <v>0</v>
      </c>
      <c r="G47" s="43"/>
      <c r="H47" s="81"/>
      <c r="I47" s="35"/>
      <c r="J47" s="35"/>
    </row>
    <row r="48" spans="1:10" s="18" customFormat="1" ht="28.5" thickBot="1">
      <c r="A48" s="23"/>
      <c r="B48" s="24" t="s">
        <v>50</v>
      </c>
      <c r="C48" s="36"/>
      <c r="D48" s="49"/>
      <c r="E48" s="74"/>
      <c r="F48" s="51"/>
      <c r="G48" s="52"/>
      <c r="H48" s="36"/>
      <c r="I48" s="36"/>
      <c r="J48" s="36"/>
    </row>
    <row r="49" spans="1:10" s="1" customFormat="1" ht="93.75" thickBot="1">
      <c r="A49" s="22" t="s">
        <v>22</v>
      </c>
      <c r="B49" s="32" t="s">
        <v>51</v>
      </c>
      <c r="C49" s="35"/>
      <c r="D49" s="48"/>
      <c r="E49" s="73"/>
      <c r="F49" s="42"/>
      <c r="G49" s="43"/>
      <c r="H49" s="35"/>
      <c r="I49" s="35"/>
      <c r="J49" s="35"/>
    </row>
    <row r="50" spans="1:10" s="1" customFormat="1" ht="24" thickBot="1">
      <c r="A50" s="22" t="s">
        <v>2</v>
      </c>
      <c r="B50" s="29" t="s">
        <v>3</v>
      </c>
      <c r="C50" s="35" t="s">
        <v>33</v>
      </c>
      <c r="D50" s="48">
        <v>5</v>
      </c>
      <c r="E50" s="73"/>
      <c r="F50" s="42">
        <f t="shared" ref="F50:F55" si="1">D50*E50*12</f>
        <v>0</v>
      </c>
      <c r="G50" s="43"/>
      <c r="H50" s="81"/>
      <c r="I50" s="35"/>
      <c r="J50" s="35"/>
    </row>
    <row r="51" spans="1:10" s="1" customFormat="1" ht="24" thickBot="1">
      <c r="A51" s="22" t="s">
        <v>4</v>
      </c>
      <c r="B51" s="29" t="s">
        <v>5</v>
      </c>
      <c r="C51" s="35" t="s">
        <v>33</v>
      </c>
      <c r="D51" s="48">
        <v>5</v>
      </c>
      <c r="E51" s="73"/>
      <c r="F51" s="42">
        <f t="shared" si="1"/>
        <v>0</v>
      </c>
      <c r="G51" s="43"/>
      <c r="H51" s="81"/>
      <c r="I51" s="35"/>
      <c r="J51" s="35"/>
    </row>
    <row r="52" spans="1:10" s="1" customFormat="1" ht="24" thickBot="1">
      <c r="A52" s="22" t="s">
        <v>6</v>
      </c>
      <c r="B52" s="29" t="s">
        <v>7</v>
      </c>
      <c r="C52" s="35" t="s">
        <v>33</v>
      </c>
      <c r="D52" s="48">
        <v>10</v>
      </c>
      <c r="E52" s="73"/>
      <c r="F52" s="42">
        <f t="shared" si="1"/>
        <v>0</v>
      </c>
      <c r="G52" s="43"/>
      <c r="H52" s="81"/>
      <c r="I52" s="35"/>
      <c r="J52" s="35"/>
    </row>
    <row r="53" spans="1:10" s="1" customFormat="1" ht="24" thickBot="1">
      <c r="A53" s="22" t="s">
        <v>8</v>
      </c>
      <c r="B53" s="29" t="s">
        <v>9</v>
      </c>
      <c r="C53" s="35" t="s">
        <v>33</v>
      </c>
      <c r="D53" s="48">
        <v>10</v>
      </c>
      <c r="E53" s="73"/>
      <c r="F53" s="42">
        <f t="shared" si="1"/>
        <v>0</v>
      </c>
      <c r="G53" s="43"/>
      <c r="H53" s="81"/>
      <c r="I53" s="35"/>
      <c r="J53" s="35"/>
    </row>
    <row r="54" spans="1:10" s="1" customFormat="1" ht="24" thickBot="1">
      <c r="A54" s="22" t="s">
        <v>10</v>
      </c>
      <c r="B54" s="29" t="s">
        <v>11</v>
      </c>
      <c r="C54" s="35" t="s">
        <v>33</v>
      </c>
      <c r="D54" s="48">
        <v>10</v>
      </c>
      <c r="E54" s="73"/>
      <c r="F54" s="42">
        <f t="shared" si="1"/>
        <v>0</v>
      </c>
      <c r="G54" s="43"/>
      <c r="H54" s="81"/>
      <c r="I54" s="35"/>
      <c r="J54" s="35"/>
    </row>
    <row r="55" spans="1:10" s="1" customFormat="1" ht="24" thickBot="1">
      <c r="A55" s="22" t="s">
        <v>54</v>
      </c>
      <c r="B55" s="29" t="s">
        <v>55</v>
      </c>
      <c r="C55" s="35" t="s">
        <v>33</v>
      </c>
      <c r="D55" s="48">
        <v>5</v>
      </c>
      <c r="E55" s="73"/>
      <c r="F55" s="42">
        <f t="shared" si="1"/>
        <v>0</v>
      </c>
      <c r="G55" s="43"/>
      <c r="H55" s="81"/>
      <c r="I55" s="35"/>
      <c r="J55" s="35"/>
    </row>
    <row r="56" spans="1:10" s="1" customFormat="1" ht="47.25" thickBot="1">
      <c r="A56" s="22" t="s">
        <v>23</v>
      </c>
      <c r="B56" s="25" t="s">
        <v>53</v>
      </c>
      <c r="C56" s="35"/>
      <c r="D56" s="48"/>
      <c r="E56" s="73"/>
      <c r="F56" s="42"/>
      <c r="G56" s="43"/>
      <c r="H56" s="81"/>
      <c r="I56" s="35"/>
      <c r="J56" s="35"/>
    </row>
    <row r="57" spans="1:10" s="1" customFormat="1" ht="24" thickBot="1">
      <c r="A57" s="22" t="s">
        <v>2</v>
      </c>
      <c r="B57" s="26" t="s">
        <v>20</v>
      </c>
      <c r="C57" s="35" t="s">
        <v>33</v>
      </c>
      <c r="D57" s="48">
        <v>20</v>
      </c>
      <c r="E57" s="73"/>
      <c r="F57" s="42">
        <f>D57*E57*12</f>
        <v>0</v>
      </c>
      <c r="G57" s="43"/>
      <c r="H57" s="81"/>
      <c r="I57" s="35"/>
      <c r="J57" s="35"/>
    </row>
    <row r="58" spans="1:10" s="1" customFormat="1" ht="24" thickBot="1">
      <c r="A58" s="22" t="s">
        <v>4</v>
      </c>
      <c r="B58" s="26" t="s">
        <v>15</v>
      </c>
      <c r="C58" s="35" t="s">
        <v>33</v>
      </c>
      <c r="D58" s="48">
        <v>50</v>
      </c>
      <c r="E58" s="73"/>
      <c r="F58" s="42">
        <f>D58*E58*12</f>
        <v>0</v>
      </c>
      <c r="G58" s="43"/>
      <c r="H58" s="81"/>
      <c r="I58" s="35"/>
      <c r="J58" s="35"/>
    </row>
    <row r="59" spans="1:10" s="1" customFormat="1" ht="24" thickBot="1">
      <c r="A59" s="22" t="s">
        <v>6</v>
      </c>
      <c r="B59" s="27" t="s">
        <v>56</v>
      </c>
      <c r="C59" s="35" t="s">
        <v>33</v>
      </c>
      <c r="D59" s="48">
        <v>3</v>
      </c>
      <c r="E59" s="73"/>
      <c r="F59" s="42">
        <f>D59*E59*12</f>
        <v>0</v>
      </c>
      <c r="G59" s="43"/>
      <c r="H59" s="81"/>
      <c r="I59" s="35"/>
      <c r="J59" s="35"/>
    </row>
    <row r="60" spans="1:10" s="1" customFormat="1" ht="24" thickBot="1">
      <c r="A60" s="22" t="s">
        <v>24</v>
      </c>
      <c r="B60" s="30" t="s">
        <v>21</v>
      </c>
      <c r="C60" s="35"/>
      <c r="D60" s="48"/>
      <c r="E60" s="73"/>
      <c r="F60" s="42"/>
      <c r="G60" s="43"/>
      <c r="H60" s="81"/>
      <c r="I60" s="35"/>
      <c r="J60" s="35"/>
    </row>
    <row r="61" spans="1:10" s="1" customFormat="1" ht="24" thickBot="1">
      <c r="A61" s="22" t="s">
        <v>2</v>
      </c>
      <c r="B61" s="29" t="s">
        <v>3</v>
      </c>
      <c r="C61" s="35" t="s">
        <v>33</v>
      </c>
      <c r="D61" s="48">
        <v>30</v>
      </c>
      <c r="E61" s="73"/>
      <c r="F61" s="42">
        <f>D61*E61*12</f>
        <v>0</v>
      </c>
      <c r="G61" s="43"/>
      <c r="H61" s="81"/>
      <c r="I61" s="35"/>
      <c r="J61" s="35"/>
    </row>
    <row r="62" spans="1:10" s="1" customFormat="1" ht="24" thickBot="1">
      <c r="A62" s="22" t="s">
        <v>4</v>
      </c>
      <c r="B62" s="29" t="s">
        <v>5</v>
      </c>
      <c r="C62" s="35" t="s">
        <v>33</v>
      </c>
      <c r="D62" s="48">
        <v>15</v>
      </c>
      <c r="E62" s="73"/>
      <c r="F62" s="42">
        <f>D62*E62*12</f>
        <v>0</v>
      </c>
      <c r="G62" s="43"/>
      <c r="H62" s="81"/>
      <c r="I62" s="35"/>
      <c r="J62" s="35"/>
    </row>
    <row r="63" spans="1:10" s="1" customFormat="1" ht="24" thickBot="1">
      <c r="A63" s="22" t="s">
        <v>6</v>
      </c>
      <c r="B63" s="29" t="s">
        <v>7</v>
      </c>
      <c r="C63" s="35" t="s">
        <v>33</v>
      </c>
      <c r="D63" s="48">
        <v>15</v>
      </c>
      <c r="E63" s="73"/>
      <c r="F63" s="42">
        <f>D63*E63*12</f>
        <v>0</v>
      </c>
      <c r="G63" s="43"/>
      <c r="H63" s="81"/>
      <c r="I63" s="35"/>
      <c r="J63" s="35"/>
    </row>
    <row r="64" spans="1:10" s="1" customFormat="1" ht="24" thickBot="1">
      <c r="A64" s="22" t="s">
        <v>8</v>
      </c>
      <c r="B64" s="29" t="s">
        <v>9</v>
      </c>
      <c r="C64" s="35" t="s">
        <v>33</v>
      </c>
      <c r="D64" s="48">
        <v>15</v>
      </c>
      <c r="E64" s="73"/>
      <c r="F64" s="42">
        <f>D64*E64*12</f>
        <v>0</v>
      </c>
      <c r="G64" s="43"/>
      <c r="H64" s="81"/>
      <c r="I64" s="35"/>
      <c r="J64" s="35"/>
    </row>
    <row r="65" spans="1:10" s="1" customFormat="1" ht="24" thickBot="1">
      <c r="A65" s="22" t="s">
        <v>10</v>
      </c>
      <c r="B65" s="29" t="s">
        <v>11</v>
      </c>
      <c r="C65" s="35" t="s">
        <v>33</v>
      </c>
      <c r="D65" s="48">
        <v>15</v>
      </c>
      <c r="E65" s="73"/>
      <c r="F65" s="42">
        <f>D65*E65*12</f>
        <v>0</v>
      </c>
      <c r="G65" s="43"/>
      <c r="H65" s="81"/>
      <c r="I65" s="35"/>
      <c r="J65" s="35"/>
    </row>
    <row r="66" spans="1:10" s="1" customFormat="1" ht="47.25" thickBot="1">
      <c r="A66" s="22" t="s">
        <v>25</v>
      </c>
      <c r="B66" s="30" t="s">
        <v>52</v>
      </c>
      <c r="C66" s="35" t="s">
        <v>33</v>
      </c>
      <c r="D66" s="48">
        <v>150</v>
      </c>
      <c r="E66" s="73"/>
      <c r="F66" s="42">
        <f>D66*E66</f>
        <v>0</v>
      </c>
      <c r="G66" s="43"/>
      <c r="H66" s="81"/>
      <c r="I66" s="35"/>
      <c r="J66" s="35"/>
    </row>
    <row r="67" spans="1:10" s="1" customFormat="1" ht="24" thickBot="1">
      <c r="A67" s="22" t="s">
        <v>26</v>
      </c>
      <c r="B67" s="30" t="s">
        <v>88</v>
      </c>
      <c r="C67" s="35" t="s">
        <v>33</v>
      </c>
      <c r="D67" s="48">
        <v>50</v>
      </c>
      <c r="E67" s="73"/>
      <c r="F67" s="42">
        <f>D67*E67</f>
        <v>0</v>
      </c>
      <c r="G67" s="43"/>
      <c r="H67" s="81"/>
      <c r="I67" s="35"/>
      <c r="J67" s="35"/>
    </row>
    <row r="68" spans="1:10" s="1" customFormat="1" ht="24" thickBot="1">
      <c r="A68" s="22" t="s">
        <v>27</v>
      </c>
      <c r="B68" s="30" t="s">
        <v>57</v>
      </c>
      <c r="C68" s="35" t="s">
        <v>33</v>
      </c>
      <c r="D68" s="48">
        <v>30</v>
      </c>
      <c r="E68" s="73"/>
      <c r="F68" s="42">
        <f>D68*E68</f>
        <v>0</v>
      </c>
      <c r="G68" s="43"/>
      <c r="H68" s="81"/>
      <c r="I68" s="35"/>
      <c r="J68" s="35"/>
    </row>
    <row r="69" spans="1:10" s="1" customFormat="1" ht="47.25" thickBot="1">
      <c r="A69" s="22" t="s">
        <v>28</v>
      </c>
      <c r="B69" s="30" t="s">
        <v>58</v>
      </c>
      <c r="C69" s="35"/>
      <c r="D69" s="48"/>
      <c r="E69" s="73"/>
      <c r="F69" s="42"/>
      <c r="G69" s="43"/>
      <c r="H69" s="81"/>
      <c r="I69" s="35"/>
      <c r="J69" s="35"/>
    </row>
    <row r="70" spans="1:10" s="1" customFormat="1" ht="24" thickBot="1">
      <c r="A70" s="22" t="s">
        <v>2</v>
      </c>
      <c r="B70" s="30" t="s">
        <v>59</v>
      </c>
      <c r="C70" s="35" t="s">
        <v>33</v>
      </c>
      <c r="D70" s="48">
        <v>10</v>
      </c>
      <c r="E70" s="73"/>
      <c r="F70" s="42">
        <f>D70*E70</f>
        <v>0</v>
      </c>
      <c r="G70" s="43"/>
      <c r="H70" s="81"/>
      <c r="I70" s="35"/>
      <c r="J70" s="35"/>
    </row>
    <row r="71" spans="1:10" s="1" customFormat="1" ht="24" thickBot="1">
      <c r="A71" s="22" t="s">
        <v>29</v>
      </c>
      <c r="B71" s="30" t="s">
        <v>60</v>
      </c>
      <c r="C71" s="35"/>
      <c r="D71" s="48"/>
      <c r="E71" s="73"/>
      <c r="F71" s="42"/>
      <c r="G71" s="43"/>
      <c r="H71" s="81"/>
      <c r="I71" s="35"/>
      <c r="J71" s="35"/>
    </row>
    <row r="72" spans="1:10" s="1" customFormat="1" ht="24" thickBot="1">
      <c r="A72" s="22" t="s">
        <v>2</v>
      </c>
      <c r="B72" s="30" t="s">
        <v>62</v>
      </c>
      <c r="C72" s="35" t="s">
        <v>13</v>
      </c>
      <c r="D72" s="48">
        <v>50</v>
      </c>
      <c r="E72" s="73"/>
      <c r="F72" s="42">
        <f>D72*E72*12</f>
        <v>0</v>
      </c>
      <c r="G72" s="43"/>
      <c r="H72" s="81"/>
      <c r="I72" s="35"/>
      <c r="J72" s="35"/>
    </row>
    <row r="73" spans="1:10" s="1" customFormat="1" ht="47.25" thickBot="1">
      <c r="A73" s="22" t="s">
        <v>4</v>
      </c>
      <c r="B73" s="30" t="s">
        <v>63</v>
      </c>
      <c r="C73" s="35" t="s">
        <v>13</v>
      </c>
      <c r="D73" s="48">
        <v>10</v>
      </c>
      <c r="E73" s="73"/>
      <c r="F73" s="42">
        <f>D73*E73*12</f>
        <v>0</v>
      </c>
      <c r="G73" s="43"/>
      <c r="H73" s="81"/>
      <c r="I73" s="35"/>
      <c r="J73" s="35"/>
    </row>
    <row r="74" spans="1:10" s="1" customFormat="1" ht="24" thickBot="1">
      <c r="A74" s="22" t="s">
        <v>30</v>
      </c>
      <c r="B74" s="30" t="s">
        <v>61</v>
      </c>
      <c r="C74" s="35" t="s">
        <v>13</v>
      </c>
      <c r="D74" s="48">
        <v>40</v>
      </c>
      <c r="E74" s="73"/>
      <c r="F74" s="42">
        <f>D74*E74*12</f>
        <v>0</v>
      </c>
      <c r="G74" s="43"/>
      <c r="H74" s="81"/>
      <c r="I74" s="35"/>
      <c r="J74" s="35"/>
    </row>
    <row r="75" spans="1:10" s="1" customFormat="1" ht="24" thickBot="1">
      <c r="A75" s="22" t="s">
        <v>31</v>
      </c>
      <c r="B75" s="30" t="s">
        <v>64</v>
      </c>
      <c r="C75" s="35"/>
      <c r="D75" s="48"/>
      <c r="E75" s="73"/>
      <c r="F75" s="42"/>
      <c r="G75" s="43"/>
      <c r="H75" s="81"/>
      <c r="I75" s="35"/>
      <c r="J75" s="35"/>
    </row>
    <row r="76" spans="1:10" s="1" customFormat="1" ht="24" thickBot="1">
      <c r="A76" s="22" t="s">
        <v>12</v>
      </c>
      <c r="B76" s="30" t="s">
        <v>65</v>
      </c>
      <c r="C76" s="35" t="s">
        <v>33</v>
      </c>
      <c r="D76" s="48">
        <v>5</v>
      </c>
      <c r="E76" s="73"/>
      <c r="F76" s="42">
        <f t="shared" ref="F76:F78" si="2">D76*E76*12</f>
        <v>0</v>
      </c>
      <c r="G76" s="43"/>
      <c r="H76" s="81"/>
      <c r="I76" s="35"/>
      <c r="J76" s="35"/>
    </row>
    <row r="77" spans="1:10" s="1" customFormat="1" ht="24" thickBot="1">
      <c r="A77" s="22" t="s">
        <v>66</v>
      </c>
      <c r="B77" s="30" t="s">
        <v>67</v>
      </c>
      <c r="C77" s="35" t="s">
        <v>33</v>
      </c>
      <c r="D77" s="48">
        <v>2</v>
      </c>
      <c r="E77" s="73"/>
      <c r="F77" s="42">
        <f t="shared" si="2"/>
        <v>0</v>
      </c>
      <c r="G77" s="43"/>
      <c r="H77" s="81"/>
      <c r="I77" s="35"/>
      <c r="J77" s="35"/>
    </row>
    <row r="78" spans="1:10" s="1" customFormat="1" ht="24" thickBot="1">
      <c r="A78" s="22" t="s">
        <v>32</v>
      </c>
      <c r="B78" s="30" t="s">
        <v>68</v>
      </c>
      <c r="C78" s="35" t="s">
        <v>33</v>
      </c>
      <c r="D78" s="48">
        <v>1</v>
      </c>
      <c r="E78" s="73"/>
      <c r="F78" s="42">
        <f t="shared" si="2"/>
        <v>0</v>
      </c>
      <c r="G78" s="43"/>
      <c r="H78" s="81"/>
      <c r="I78" s="35"/>
      <c r="J78" s="35"/>
    </row>
    <row r="79" spans="1:10" s="18" customFormat="1" ht="28.5" thickBot="1">
      <c r="A79" s="23"/>
      <c r="B79" s="24" t="s">
        <v>69</v>
      </c>
      <c r="C79" s="36"/>
      <c r="D79" s="49"/>
      <c r="E79" s="74"/>
      <c r="F79" s="51"/>
      <c r="G79" s="52"/>
      <c r="H79" s="36"/>
      <c r="I79" s="36"/>
      <c r="J79" s="36"/>
    </row>
    <row r="80" spans="1:10" s="1" customFormat="1" ht="70.5" thickBot="1">
      <c r="A80" s="22" t="s">
        <v>22</v>
      </c>
      <c r="B80" s="25" t="s">
        <v>70</v>
      </c>
      <c r="C80" s="35"/>
      <c r="D80" s="48"/>
      <c r="E80" s="73"/>
      <c r="F80" s="42"/>
      <c r="G80" s="43"/>
      <c r="H80" s="81"/>
      <c r="I80" s="35"/>
      <c r="J80" s="35"/>
    </row>
    <row r="81" spans="1:10" s="18" customFormat="1" ht="28.5" thickBot="1">
      <c r="A81" s="28"/>
      <c r="B81" s="24" t="s">
        <v>71</v>
      </c>
      <c r="C81" s="36"/>
      <c r="D81" s="49"/>
      <c r="E81" s="74"/>
      <c r="F81" s="51"/>
      <c r="G81" s="52"/>
      <c r="H81" s="36"/>
      <c r="I81" s="36"/>
      <c r="J81" s="36"/>
    </row>
    <row r="82" spans="1:10" s="1" customFormat="1" ht="24" thickBot="1">
      <c r="A82" s="22">
        <v>1</v>
      </c>
      <c r="B82" s="26" t="s">
        <v>14</v>
      </c>
      <c r="C82" s="35" t="s">
        <v>89</v>
      </c>
      <c r="D82" s="48">
        <v>200</v>
      </c>
      <c r="E82" s="73"/>
      <c r="F82" s="42">
        <f>D82*E82*12</f>
        <v>0</v>
      </c>
      <c r="G82" s="43"/>
      <c r="H82" s="81"/>
      <c r="I82" s="35"/>
      <c r="J82" s="35"/>
    </row>
    <row r="83" spans="1:10" ht="30">
      <c r="A83" s="14"/>
      <c r="B83" s="37" t="s">
        <v>83</v>
      </c>
      <c r="C83" s="38"/>
      <c r="D83" s="50"/>
      <c r="E83" s="75"/>
      <c r="F83" s="40">
        <f>SUM(F17:F82)</f>
        <v>0</v>
      </c>
      <c r="G83" s="44"/>
    </row>
    <row r="84" spans="1:10" ht="18">
      <c r="A84" s="14"/>
      <c r="B84" s="15"/>
    </row>
    <row r="85" spans="1:10" ht="18">
      <c r="A85" s="14"/>
      <c r="B85" s="15"/>
    </row>
    <row r="86" spans="1:10" ht="18">
      <c r="A86" s="14"/>
      <c r="B86" s="15"/>
    </row>
    <row r="87" spans="1:10" ht="18">
      <c r="B87" s="15"/>
    </row>
    <row r="88" spans="1:10" ht="18">
      <c r="B88" s="15"/>
    </row>
    <row r="89" spans="1:10" ht="18">
      <c r="B89" s="15"/>
    </row>
    <row r="90" spans="1:10" ht="18">
      <c r="B90" s="15"/>
    </row>
  </sheetData>
  <mergeCells count="11">
    <mergeCell ref="H37:H38"/>
    <mergeCell ref="D13:G13"/>
    <mergeCell ref="A16:B16"/>
    <mergeCell ref="H17:H18"/>
    <mergeCell ref="H21:H23"/>
    <mergeCell ref="A28:B28"/>
    <mergeCell ref="D8:G8"/>
    <mergeCell ref="D9:G10"/>
    <mergeCell ref="C9:C10"/>
    <mergeCell ref="D11:G11"/>
    <mergeCell ref="D12:G12"/>
  </mergeCells>
  <pageMargins left="0.27559055118110237" right="0.70866141732283472" top="0.74803149606299213" bottom="0.74803149606299213" header="0.31496062992125984" footer="0.31496062992125984"/>
  <pageSetup paperSize="9" scale="32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Kryteria wyboru zał. nr 6</vt:lpstr>
      <vt:lpstr>'Kryteria wyboru zał. nr 6'!Obszar_wydruku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DHA</cp:lastModifiedBy>
  <cp:lastPrinted>2016-11-28T13:30:35Z</cp:lastPrinted>
  <dcterms:created xsi:type="dcterms:W3CDTF">1997-02-26T13:46:56Z</dcterms:created>
  <dcterms:modified xsi:type="dcterms:W3CDTF">2016-11-28T14:59:33Z</dcterms:modified>
</cp:coreProperties>
</file>