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02. przetargi\aXp.15 Ruczajowa MAlinkowa — kopia\cd.2 - dokumentacja\"/>
    </mc:Choice>
  </mc:AlternateContent>
  <bookViews>
    <workbookView xWindow="0" yWindow="0" windowWidth="20160" windowHeight="8376"/>
  </bookViews>
  <sheets>
    <sheet name="Hetmańska" sheetId="1" r:id="rId1"/>
  </sheets>
  <calcPr calcId="152511"/>
</workbook>
</file>

<file path=xl/calcChain.xml><?xml version="1.0" encoding="utf-8"?>
<calcChain xmlns="http://schemas.openxmlformats.org/spreadsheetml/2006/main">
  <c r="G9" i="1" l="1"/>
  <c r="E23" i="1"/>
  <c r="E12" i="1"/>
  <c r="E11" i="1"/>
  <c r="E29" i="1" l="1"/>
  <c r="G29" i="1"/>
  <c r="G23" i="1"/>
  <c r="E22" i="1"/>
  <c r="E21" i="1"/>
  <c r="G21" i="1"/>
  <c r="E16" i="1"/>
  <c r="G16" i="1"/>
  <c r="E14" i="1"/>
  <c r="E15" i="1"/>
  <c r="G15" i="1"/>
  <c r="E20" i="1"/>
  <c r="G20" i="1"/>
  <c r="E19" i="1"/>
  <c r="G19" i="1"/>
  <c r="E17" i="1"/>
  <c r="G17" i="1"/>
  <c r="E13" i="1"/>
  <c r="G13" i="1"/>
  <c r="E9" i="1"/>
  <c r="G7" i="1"/>
  <c r="G12" i="1"/>
  <c r="G11" i="1"/>
  <c r="G30" i="1"/>
  <c r="G25" i="1"/>
  <c r="G26" i="1"/>
  <c r="G27" i="1"/>
  <c r="G22" i="1"/>
  <c r="G33" i="1"/>
  <c r="G32" i="1"/>
  <c r="G6" i="1"/>
  <c r="G14" i="1"/>
  <c r="G34" i="1" l="1"/>
  <c r="G36" i="1" s="1"/>
  <c r="G35" i="1" s="1"/>
</calcChain>
</file>

<file path=xl/sharedStrings.xml><?xml version="1.0" encoding="utf-8"?>
<sst xmlns="http://schemas.openxmlformats.org/spreadsheetml/2006/main" count="149" uniqueCount="84">
  <si>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</si>
  <si>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</si>
  <si>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</si>
  <si>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</si>
  <si>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</si>
  <si>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</si>
  <si>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</si>
  <si>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</si>
  <si>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</si>
  <si>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</si>
  <si>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</si>
  <si>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</si>
  <si>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</si>
  <si>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</si>
  <si>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</si>
  <si>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szt.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</si>
  <si>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</si>
  <si>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</si>
  <si>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</si>
  <si>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D.04.01.01</t>
  </si>
  <si>
    <t>KNR 2-31 0103-04</t>
  </si>
  <si>
    <t xml:space="preserve">Wykonanie mechanicznie profilowania i zagęszczenia podłoża pod warstwy konstrukcyjne nawierzchni 
w gruntach kat. I-VI </t>
  </si>
  <si>
    <t>D.04.03.01</t>
  </si>
  <si>
    <t>KNR 2-31 1004-03</t>
  </si>
  <si>
    <t>Oczyszczenie warstwy wiążącej z betonu asfaltowego AC 11 gr.  5 cm</t>
  </si>
  <si>
    <t>KNR 2-31 1004-07</t>
  </si>
  <si>
    <t>Skropienie warstwy podbudowy z mieszanki niezwiązanej kruszywa 31,5</t>
  </si>
  <si>
    <t>Skropienie warstwy wiążącej z betonu asfaltowego AC 11 gr. 5 cm</t>
  </si>
  <si>
    <t>D.04.04.02</t>
  </si>
  <si>
    <t>KNR 2-31 0114-05 0114-06</t>
  </si>
  <si>
    <t>D.05.00.00</t>
  </si>
  <si>
    <t>NAWIERZCHNIE</t>
  </si>
  <si>
    <t>D.05.01.01</t>
  </si>
  <si>
    <t>KNR 2-31 0202-09</t>
  </si>
  <si>
    <t>D.05.03.05a</t>
  </si>
  <si>
    <t>KNR 2-31 0310-01,  0310-02</t>
  </si>
  <si>
    <t>Wykonanie nawierzchni z betonu asfaltowego  AC 11 - warstwa wiążąca gr. 5 cm</t>
  </si>
  <si>
    <t>KNR 2-31 0310-05  0310-06</t>
  </si>
  <si>
    <t>Wykonanie nawierzchni z betonu asfaltowego  AC 11 -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</si>
  <si>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</si>
  <si>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</si>
  <si>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</si>
  <si>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</si>
  <si>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</si>
  <si>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</si>
  <si>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</si>
  <si>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Suma</t>
  </si>
  <si>
    <t>VAT</t>
  </si>
  <si>
    <t>Brutto</t>
  </si>
  <si>
    <t>Wykonanie uzupełnienie podbudowy z mieszanki niezwiązanej kruszywa 31,5 mm gr. średnia 5 cm 
(konstrukcja nawierzchni)</t>
  </si>
  <si>
    <t>D.05.03.05b</t>
  </si>
  <si>
    <t>Wykonanie warstwy jezdnej z tłucznia kamiennego 0/31,5 gr. 10 cm (zjazdy indywidualne i pobocza )</t>
  </si>
  <si>
    <t>D.05.03.23</t>
  </si>
  <si>
    <t>KNR 2-31 0511-03</t>
  </si>
  <si>
    <t>m2</t>
  </si>
  <si>
    <t>D.08.00.00</t>
  </si>
  <si>
    <t>ELEMENTY ULIC</t>
  </si>
  <si>
    <t>D.08.01.01</t>
  </si>
  <si>
    <t>KNR 2-31 0402-04 KNR 2-31 0403-03 KNR 2-31 0401-02</t>
  </si>
  <si>
    <t>m</t>
  </si>
  <si>
    <t>D.07.00.00</t>
  </si>
  <si>
    <t>OZNAKOWANIE DRÓG I URZĄDZENIA BEZPIECZEŃSTWA RUCHU</t>
  </si>
  <si>
    <t>D.07.02.01</t>
  </si>
  <si>
    <t>KNR 2-31 0702-01</t>
  </si>
  <si>
    <t>Pionowe znaki drogowe - słupki z rur stalowych</t>
  </si>
  <si>
    <t>KNR 2-31 0703-01</t>
  </si>
  <si>
    <t>Przymocowanie tarcz znaków drogowych odblaskowych do gotowych słupków - znaki drogowe typu A - I generacji</t>
  </si>
  <si>
    <t>Przymocowanie tarcz znaków drogowych odblaskowych do gotowych słupków - znaki drogowe typu B - I generacji</t>
  </si>
  <si>
    <t>Ustawienie krawężników betonowych o wymiarach 15x30cm na ławie betonowej 
z betonu C12/15 z oporem na podsypce cementowo-kruszywowej 1:4 gr. 5 cm</t>
  </si>
  <si>
    <t>Wykonanie nawierzchni z bet. kostki brukowej gr. 8 cm na podsypce cem.-kruszywowej 1:4 gr. 5 cm (wjazdy)</t>
  </si>
  <si>
    <t>Ustawienie obrzeży betonowych o wymiarach 8x30cm na podsypce cementowo-kruszywowej 1:4 gr. 5 cm</t>
  </si>
  <si>
    <t>D.01.02.04</t>
  </si>
  <si>
    <t>KNR 2-31 0815-02</t>
  </si>
  <si>
    <t>D.02.00.00</t>
  </si>
  <si>
    <t>ROBOTY ZIEMNE</t>
  </si>
  <si>
    <t>D.02.01.01</t>
  </si>
  <si>
    <t>KNR 2-31 0101-01 0101-02</t>
  </si>
  <si>
    <t>m3</t>
  </si>
  <si>
    <t>Wykonanie nawierzchni z bet. kostki brukowej gr. 6 cm na podsypce cem.-kruszywowej 1:4 gr. 5 cm (chodnik</t>
  </si>
  <si>
    <t>Wykonanie podbudowy z mieszanki niezwiązanej kruszywa 31,5 mm gr. 25 cm konstrukcja jezdni</t>
  </si>
  <si>
    <t>Rozebranie nawierzchni z betonu asfaltowego</t>
  </si>
  <si>
    <t>Kosztorys inwestorski ul. Ruczajowa</t>
  </si>
  <si>
    <t>Wykonanie wykopów mechanicznie w gr. kat. I-V z transportem urobku na odkład (korytowanie pod konstrukcje nawierzchni na poszerzeniu) głębokość. 20cm</t>
  </si>
  <si>
    <t>Wykonanie podbudowy z mieszanki niezwiązanej kruszywa 31,5 mm gr. 15 cm konstrukcja chodnika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</si>
</sst>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9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4" fontId="8" fillId="0" borderId="0" xfId="1" applyFont="1" applyFill="1" applyAlignment="1">
      <alignment horizontal="center"/>
    </xf>
    <xf numFmtId="44" fontId="2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NumberFormat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44" fontId="11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44" fontId="2" fillId="0" borderId="1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44" fontId="2" fillId="0" borderId="11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wrapText="1"/>
    </xf>
    <xf numFmtId="0" fontId="8" fillId="0" borderId="0" xfId="0" applyFont="1" applyFill="1"/>
    <xf numFmtId="2" fontId="4" fillId="0" borderId="0" xfId="0" applyNumberFormat="1" applyFont="1" applyFill="1" applyAlignment="1">
      <alignment horizontal="center"/>
    </xf>
    <xf numFmtId="44" fontId="6" fillId="0" borderId="6" xfId="1" applyFont="1" applyFill="1" applyBorder="1" applyAlignment="1">
      <alignment horizontal="center"/>
    </xf>
    <xf numFmtId="44" fontId="6" fillId="0" borderId="7" xfId="1" applyFont="1" applyFill="1" applyBorder="1" applyAlignment="1">
      <alignment horizontal="center"/>
    </xf>
    <xf numFmtId="44" fontId="6" fillId="0" borderId="3" xfId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0" borderId="5" xfId="1" applyFont="1" applyFill="1" applyBorder="1" applyAlignment="1">
      <alignment horizontal="center"/>
    </xf>
    <xf numFmtId="0" fontId="0" fillId="0" borderId="0" xfId="0" applyFill="1"/>
    <xf numFmtId="44" fontId="0" fillId="0" borderId="0" xfId="0" applyNumberFormat="1" applyFill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4" xfId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44" fontId="6" fillId="0" borderId="7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00"/>
    <pageSetUpPr fitToPage="1"/>
  </sheetPr>
  <dimension ref="A1:J37"/>
  <sheetViews>
    <sheetView tabSelected="1" topLeftCell="A19" zoomScale="70" zoomScaleNormal="70" workbookViewId="0">
      <selection activeCell="G29" sqref="G29"/>
    </sheetView>
  </sheetViews>
  <sheetFormatPr defaultRowHeight="14.4" x14ac:dyDescent="0.3"/>
  <cols>
    <col min="1" max="1" width="13.88671875" style="48" bestFit="1" customWidth="1"/>
    <col min="2" max="2" width="18.88671875" style="49" bestFit="1" customWidth="1"/>
    <col min="3" max="3" width="98.88671875" style="50" bestFit="1" customWidth="1"/>
    <col min="4" max="4" width="9.109375" style="48" customWidth="1"/>
    <col min="5" max="5" width="9.109375" style="51" customWidth="1"/>
    <col min="6" max="6" width="13.88671875" style="26" bestFit="1" customWidth="1"/>
    <col min="7" max="7" width="18.44140625" style="26" bestFit="1" customWidth="1"/>
    <col min="8" max="8" width="8.88671875" style="58"/>
    <col min="9" max="9" width="9.33203125" style="58" bestFit="1" customWidth="1"/>
    <col min="10" max="10" width="13.88671875" style="58" bestFit="1" customWidth="1"/>
    <col min="11" max="16384" width="8.88671875" style="58"/>
  </cols>
  <sheetData>
    <row r="1" spans="1:7" ht="22.8" x14ac:dyDescent="0.4">
      <c r="A1" s="64"/>
      <c r="B1" s="64"/>
      <c r="C1" s="64"/>
      <c r="D1" s="64"/>
      <c r="E1" s="64"/>
      <c r="F1" s="64"/>
      <c r="G1" s="65"/>
    </row>
    <row r="2" spans="1:7" ht="16.2" thickBot="1" x14ac:dyDescent="0.35">
      <c r="A2" s="66" t="s">
        <v>81</v>
      </c>
      <c r="B2" s="66"/>
      <c r="C2" s="66"/>
      <c r="D2" s="66"/>
      <c r="E2" s="66"/>
      <c r="F2" s="66"/>
      <c r="G2" s="67"/>
    </row>
    <row r="3" spans="1:7" x14ac:dyDescent="0.3">
      <c r="A3" s="68" t="s">
        <v>0</v>
      </c>
      <c r="B3" s="70" t="s">
        <v>1</v>
      </c>
      <c r="C3" s="72" t="s">
        <v>2</v>
      </c>
      <c r="D3" s="68" t="s">
        <v>3</v>
      </c>
      <c r="E3" s="68"/>
      <c r="F3" s="74" t="s">
        <v>4</v>
      </c>
      <c r="G3" s="76" t="s">
        <v>5</v>
      </c>
    </row>
    <row r="4" spans="1:7" x14ac:dyDescent="0.3">
      <c r="A4" s="69"/>
      <c r="B4" s="71"/>
      <c r="C4" s="73"/>
      <c r="D4" s="12" t="s">
        <v>6</v>
      </c>
      <c r="E4" s="13" t="s">
        <v>7</v>
      </c>
      <c r="F4" s="75"/>
      <c r="G4" s="77"/>
    </row>
    <row r="5" spans="1:7" ht="15.6" x14ac:dyDescent="0.3">
      <c r="A5" s="1" t="s">
        <v>8</v>
      </c>
      <c r="B5" s="2" t="s">
        <v>9</v>
      </c>
      <c r="C5" s="1" t="s">
        <v>10</v>
      </c>
      <c r="D5" s="1" t="s">
        <v>9</v>
      </c>
      <c r="E5" s="1" t="s">
        <v>9</v>
      </c>
      <c r="F5" s="1" t="s">
        <v>9</v>
      </c>
      <c r="G5" s="3" t="s">
        <v>9</v>
      </c>
    </row>
    <row r="6" spans="1:7" s="4" customFormat="1" ht="13.8" x14ac:dyDescent="0.3">
      <c r="A6" s="14" t="s">
        <v>11</v>
      </c>
      <c r="B6" s="15" t="s">
        <v>12</v>
      </c>
      <c r="C6" s="16" t="s">
        <v>13</v>
      </c>
      <c r="D6" s="17" t="s">
        <v>14</v>
      </c>
      <c r="E6" s="18">
        <v>0.24</v>
      </c>
      <c r="F6" s="19"/>
      <c r="G6" s="20">
        <f>+F6*E6</f>
        <v>0</v>
      </c>
    </row>
    <row r="7" spans="1:7" s="4" customFormat="1" x14ac:dyDescent="0.3">
      <c r="A7" s="21" t="s">
        <v>71</v>
      </c>
      <c r="B7" s="22" t="s">
        <v>72</v>
      </c>
      <c r="C7" s="23" t="s">
        <v>80</v>
      </c>
      <c r="D7" s="24" t="s">
        <v>54</v>
      </c>
      <c r="E7" s="25">
        <v>10</v>
      </c>
      <c r="F7" s="26"/>
      <c r="G7" s="20">
        <f>+F7*E7</f>
        <v>0</v>
      </c>
    </row>
    <row r="8" spans="1:7" s="4" customFormat="1" ht="15.6" x14ac:dyDescent="0.3">
      <c r="A8" s="9" t="s">
        <v>73</v>
      </c>
      <c r="B8" s="10" t="s">
        <v>9</v>
      </c>
      <c r="C8" s="9" t="s">
        <v>74</v>
      </c>
      <c r="D8" s="9" t="s">
        <v>9</v>
      </c>
      <c r="E8" s="9" t="s">
        <v>9</v>
      </c>
      <c r="F8" s="9" t="s">
        <v>9</v>
      </c>
      <c r="G8" s="11" t="s">
        <v>9</v>
      </c>
    </row>
    <row r="9" spans="1:7" s="4" customFormat="1" ht="28.2" x14ac:dyDescent="0.3">
      <c r="A9" s="21" t="s">
        <v>75</v>
      </c>
      <c r="B9" s="22" t="s">
        <v>76</v>
      </c>
      <c r="C9" s="23" t="s">
        <v>82</v>
      </c>
      <c r="D9" s="24" t="s">
        <v>77</v>
      </c>
      <c r="E9" s="25">
        <f>230*2.5*0.7</f>
        <v>402.5</v>
      </c>
      <c r="F9" s="22"/>
      <c r="G9" s="27">
        <f>+F9*E9</f>
        <v>0</v>
      </c>
    </row>
    <row r="10" spans="1:7" ht="15.6" x14ac:dyDescent="0.3">
      <c r="A10" s="1" t="s">
        <v>17</v>
      </c>
      <c r="B10" s="2" t="s">
        <v>9</v>
      </c>
      <c r="C10" s="1" t="s">
        <v>18</v>
      </c>
      <c r="D10" s="1" t="s">
        <v>9</v>
      </c>
      <c r="E10" s="1" t="s">
        <v>9</v>
      </c>
      <c r="F10" s="1" t="s">
        <v>9</v>
      </c>
      <c r="G10" s="3" t="s">
        <v>9</v>
      </c>
    </row>
    <row r="11" spans="1:7" ht="26.4" x14ac:dyDescent="0.3">
      <c r="A11" s="21" t="s">
        <v>28</v>
      </c>
      <c r="B11" s="22" t="s">
        <v>29</v>
      </c>
      <c r="C11" s="28" t="s">
        <v>79</v>
      </c>
      <c r="D11" s="24" t="s">
        <v>54</v>
      </c>
      <c r="E11" s="25">
        <f>220*2.2</f>
        <v>484.00000000000006</v>
      </c>
      <c r="F11" s="22"/>
      <c r="G11" s="27">
        <f>E11*F11</f>
        <v>0</v>
      </c>
    </row>
    <row r="12" spans="1:7" ht="26.4" x14ac:dyDescent="0.3">
      <c r="A12" s="21" t="s">
        <v>28</v>
      </c>
      <c r="B12" s="22" t="s">
        <v>29</v>
      </c>
      <c r="C12" s="28" t="s">
        <v>83</v>
      </c>
      <c r="D12" s="24" t="s">
        <v>54</v>
      </c>
      <c r="E12" s="25">
        <f>210*2.1</f>
        <v>441</v>
      </c>
      <c r="F12" s="22"/>
      <c r="G12" s="27">
        <f>E12*F12</f>
        <v>0</v>
      </c>
    </row>
    <row r="13" spans="1:7" s="4" customFormat="1" ht="27" x14ac:dyDescent="0.3">
      <c r="A13" s="14" t="s">
        <v>19</v>
      </c>
      <c r="B13" s="15" t="s">
        <v>20</v>
      </c>
      <c r="C13" s="16" t="s">
        <v>21</v>
      </c>
      <c r="D13" s="17" t="s">
        <v>16</v>
      </c>
      <c r="E13" s="18">
        <f>240*7</f>
        <v>1680</v>
      </c>
      <c r="F13" s="19"/>
      <c r="G13" s="20">
        <f>+F13*E13</f>
        <v>0</v>
      </c>
    </row>
    <row r="14" spans="1:7" s="4" customFormat="1" ht="15.6" x14ac:dyDescent="0.3">
      <c r="A14" s="14" t="s">
        <v>22</v>
      </c>
      <c r="B14" s="15" t="s">
        <v>23</v>
      </c>
      <c r="C14" s="16" t="s">
        <v>24</v>
      </c>
      <c r="D14" s="17" t="s">
        <v>16</v>
      </c>
      <c r="E14" s="18">
        <f>240*5.2+70</f>
        <v>1318</v>
      </c>
      <c r="F14" s="19"/>
      <c r="G14" s="20">
        <f>+F14*E14</f>
        <v>0</v>
      </c>
    </row>
    <row r="15" spans="1:7" s="4" customFormat="1" ht="15.6" x14ac:dyDescent="0.3">
      <c r="A15" s="14" t="s">
        <v>22</v>
      </c>
      <c r="B15" s="15" t="s">
        <v>25</v>
      </c>
      <c r="C15" s="16" t="s">
        <v>26</v>
      </c>
      <c r="D15" s="17" t="s">
        <v>16</v>
      </c>
      <c r="E15" s="18">
        <f>+E14</f>
        <v>1318</v>
      </c>
      <c r="F15" s="19"/>
      <c r="G15" s="20">
        <f>+F15*E15</f>
        <v>0</v>
      </c>
    </row>
    <row r="16" spans="1:7" s="4" customFormat="1" ht="15.6" x14ac:dyDescent="0.3">
      <c r="A16" s="14" t="s">
        <v>22</v>
      </c>
      <c r="B16" s="15" t="s">
        <v>25</v>
      </c>
      <c r="C16" s="16" t="s">
        <v>27</v>
      </c>
      <c r="D16" s="17" t="s">
        <v>16</v>
      </c>
      <c r="E16" s="18">
        <f>5.1*240+70</f>
        <v>1294</v>
      </c>
      <c r="F16" s="19"/>
      <c r="G16" s="20">
        <f>+F16*E16</f>
        <v>0</v>
      </c>
    </row>
    <row r="17" spans="1:7" s="4" customFormat="1" ht="27" x14ac:dyDescent="0.3">
      <c r="A17" s="14" t="s">
        <v>28</v>
      </c>
      <c r="B17" s="15" t="s">
        <v>29</v>
      </c>
      <c r="C17" s="16" t="s">
        <v>49</v>
      </c>
      <c r="D17" s="17" t="s">
        <v>16</v>
      </c>
      <c r="E17" s="18">
        <f>240*5.2</f>
        <v>1248</v>
      </c>
      <c r="F17" s="19"/>
      <c r="G17" s="20">
        <f>+F17*E17</f>
        <v>0</v>
      </c>
    </row>
    <row r="18" spans="1:7" ht="15.6" x14ac:dyDescent="0.3">
      <c r="A18" s="1" t="s">
        <v>30</v>
      </c>
      <c r="B18" s="2" t="s">
        <v>9</v>
      </c>
      <c r="C18" s="1" t="s">
        <v>31</v>
      </c>
      <c r="D18" s="1" t="s">
        <v>9</v>
      </c>
      <c r="E18" s="1" t="s">
        <v>9</v>
      </c>
      <c r="F18" s="1" t="s">
        <v>9</v>
      </c>
      <c r="G18" s="3" t="s">
        <v>9</v>
      </c>
    </row>
    <row r="19" spans="1:7" s="4" customFormat="1" ht="15.6" x14ac:dyDescent="0.3">
      <c r="A19" s="14" t="s">
        <v>32</v>
      </c>
      <c r="B19" s="15" t="s">
        <v>33</v>
      </c>
      <c r="C19" s="16" t="s">
        <v>51</v>
      </c>
      <c r="D19" s="17" t="s">
        <v>16</v>
      </c>
      <c r="E19" s="18">
        <f>240*0.75+50</f>
        <v>230</v>
      </c>
      <c r="F19" s="19"/>
      <c r="G19" s="20">
        <f>+F19*E19</f>
        <v>0</v>
      </c>
    </row>
    <row r="20" spans="1:7" s="4" customFormat="1" ht="27" x14ac:dyDescent="0.3">
      <c r="A20" s="14" t="s">
        <v>34</v>
      </c>
      <c r="B20" s="15" t="s">
        <v>35</v>
      </c>
      <c r="C20" s="16" t="s">
        <v>36</v>
      </c>
      <c r="D20" s="17" t="s">
        <v>16</v>
      </c>
      <c r="E20" s="18">
        <f>240*5+70</f>
        <v>1270</v>
      </c>
      <c r="F20" s="19"/>
      <c r="G20" s="20">
        <f>+F20*E20</f>
        <v>0</v>
      </c>
    </row>
    <row r="21" spans="1:7" s="4" customFormat="1" ht="27" x14ac:dyDescent="0.3">
      <c r="A21" s="14" t="s">
        <v>50</v>
      </c>
      <c r="B21" s="15" t="s">
        <v>37</v>
      </c>
      <c r="C21" s="16" t="s">
        <v>38</v>
      </c>
      <c r="D21" s="17" t="s">
        <v>16</v>
      </c>
      <c r="E21" s="18">
        <f>240*5+70</f>
        <v>1270</v>
      </c>
      <c r="F21" s="19"/>
      <c r="G21" s="20">
        <f>+F21*E21</f>
        <v>0</v>
      </c>
    </row>
    <row r="22" spans="1:7" s="4" customFormat="1" ht="13.8" x14ac:dyDescent="0.3">
      <c r="A22" s="29" t="s">
        <v>52</v>
      </c>
      <c r="B22" s="30" t="s">
        <v>53</v>
      </c>
      <c r="C22" s="31" t="s">
        <v>69</v>
      </c>
      <c r="D22" s="32" t="s">
        <v>54</v>
      </c>
      <c r="E22" s="25">
        <f>8*5*3</f>
        <v>120</v>
      </c>
      <c r="F22" s="19"/>
      <c r="G22" s="20">
        <f>+F22*E22</f>
        <v>0</v>
      </c>
    </row>
    <row r="23" spans="1:7" s="4" customFormat="1" ht="13.8" x14ac:dyDescent="0.3">
      <c r="A23" s="29" t="s">
        <v>52</v>
      </c>
      <c r="B23" s="30" t="s">
        <v>53</v>
      </c>
      <c r="C23" s="31" t="s">
        <v>78</v>
      </c>
      <c r="D23" s="32" t="s">
        <v>54</v>
      </c>
      <c r="E23" s="25">
        <f>200*2</f>
        <v>400</v>
      </c>
      <c r="F23" s="19"/>
      <c r="G23" s="20">
        <f>+F23*E23</f>
        <v>0</v>
      </c>
    </row>
    <row r="24" spans="1:7" s="4" customFormat="1" ht="15.6" x14ac:dyDescent="0.3">
      <c r="A24" s="5" t="s">
        <v>60</v>
      </c>
      <c r="B24" s="6" t="s">
        <v>9</v>
      </c>
      <c r="C24" s="5" t="s">
        <v>61</v>
      </c>
      <c r="D24" s="7" t="s">
        <v>9</v>
      </c>
      <c r="E24" s="7" t="s">
        <v>9</v>
      </c>
      <c r="F24" s="7" t="s">
        <v>9</v>
      </c>
      <c r="G24" s="3" t="s">
        <v>9</v>
      </c>
    </row>
    <row r="25" spans="1:7" s="4" customFormat="1" ht="13.8" x14ac:dyDescent="0.3">
      <c r="A25" s="29" t="s">
        <v>62</v>
      </c>
      <c r="B25" s="30" t="s">
        <v>63</v>
      </c>
      <c r="C25" s="33" t="s">
        <v>64</v>
      </c>
      <c r="D25" s="32" t="s">
        <v>15</v>
      </c>
      <c r="E25" s="25">
        <v>4</v>
      </c>
      <c r="F25" s="30"/>
      <c r="G25" s="20">
        <f>+F25*E25</f>
        <v>0</v>
      </c>
    </row>
    <row r="26" spans="1:7" s="4" customFormat="1" ht="13.8" x14ac:dyDescent="0.3">
      <c r="A26" s="29" t="s">
        <v>62</v>
      </c>
      <c r="B26" s="30" t="s">
        <v>65</v>
      </c>
      <c r="C26" s="33" t="s">
        <v>66</v>
      </c>
      <c r="D26" s="32" t="s">
        <v>15</v>
      </c>
      <c r="E26" s="25">
        <v>4</v>
      </c>
      <c r="F26" s="30"/>
      <c r="G26" s="20">
        <f>+F26*E26</f>
        <v>0</v>
      </c>
    </row>
    <row r="27" spans="1:7" s="4" customFormat="1" ht="13.8" x14ac:dyDescent="0.3">
      <c r="A27" s="29" t="s">
        <v>62</v>
      </c>
      <c r="B27" s="30" t="s">
        <v>65</v>
      </c>
      <c r="C27" s="33" t="s">
        <v>67</v>
      </c>
      <c r="D27" s="32" t="s">
        <v>15</v>
      </c>
      <c r="E27" s="25">
        <v>1</v>
      </c>
      <c r="F27" s="30"/>
      <c r="G27" s="20">
        <f>+F27*E27</f>
        <v>0</v>
      </c>
    </row>
    <row r="28" spans="1:7" s="4" customFormat="1" ht="15.6" x14ac:dyDescent="0.3">
      <c r="A28" s="5" t="s">
        <v>55</v>
      </c>
      <c r="B28" s="6" t="s">
        <v>9</v>
      </c>
      <c r="C28" s="5" t="s">
        <v>56</v>
      </c>
      <c r="D28" s="7" t="s">
        <v>9</v>
      </c>
      <c r="E28" s="7" t="s">
        <v>9</v>
      </c>
      <c r="F28" s="7" t="s">
        <v>9</v>
      </c>
      <c r="G28" s="8" t="s">
        <v>9</v>
      </c>
    </row>
    <row r="29" spans="1:7" s="4" customFormat="1" ht="39.6" x14ac:dyDescent="0.3">
      <c r="A29" s="34" t="s">
        <v>57</v>
      </c>
      <c r="B29" s="35" t="s">
        <v>58</v>
      </c>
      <c r="C29" s="36" t="s">
        <v>68</v>
      </c>
      <c r="D29" s="37" t="s">
        <v>59</v>
      </c>
      <c r="E29" s="38">
        <f>240+240</f>
        <v>480</v>
      </c>
      <c r="F29" s="35"/>
      <c r="G29" s="39">
        <f>+F29*E29</f>
        <v>0</v>
      </c>
    </row>
    <row r="30" spans="1:7" s="4" customFormat="1" ht="39.6" x14ac:dyDescent="0.3">
      <c r="A30" s="29" t="s">
        <v>57</v>
      </c>
      <c r="B30" s="30" t="s">
        <v>58</v>
      </c>
      <c r="C30" s="33" t="s">
        <v>70</v>
      </c>
      <c r="D30" s="32" t="s">
        <v>59</v>
      </c>
      <c r="E30" s="25">
        <v>240</v>
      </c>
      <c r="F30" s="30"/>
      <c r="G30" s="20">
        <f>+F30*E30</f>
        <v>0</v>
      </c>
    </row>
    <row r="31" spans="1:7" ht="15.6" x14ac:dyDescent="0.3">
      <c r="A31" s="60" t="s">
        <v>39</v>
      </c>
      <c r="B31" s="61" t="s">
        <v>9</v>
      </c>
      <c r="C31" s="61" t="s">
        <v>40</v>
      </c>
      <c r="D31" s="61" t="s">
        <v>9</v>
      </c>
      <c r="E31" s="61" t="s">
        <v>9</v>
      </c>
      <c r="F31" s="62" t="s">
        <v>9</v>
      </c>
      <c r="G31" s="63" t="s">
        <v>9</v>
      </c>
    </row>
    <row r="32" spans="1:7" s="4" customFormat="1" ht="13.8" x14ac:dyDescent="0.3">
      <c r="A32" s="40" t="s">
        <v>41</v>
      </c>
      <c r="B32" s="15" t="s">
        <v>42</v>
      </c>
      <c r="C32" s="16" t="s">
        <v>43</v>
      </c>
      <c r="D32" s="17" t="s">
        <v>15</v>
      </c>
      <c r="E32" s="18">
        <v>15</v>
      </c>
      <c r="F32" s="19"/>
      <c r="G32" s="20">
        <f>+F32*E32</f>
        <v>0</v>
      </c>
    </row>
    <row r="33" spans="1:10" s="4" customFormat="1" thickBot="1" x14ac:dyDescent="0.35">
      <c r="A33" s="41" t="s">
        <v>41</v>
      </c>
      <c r="B33" s="42" t="s">
        <v>44</v>
      </c>
      <c r="C33" s="43" t="s">
        <v>45</v>
      </c>
      <c r="D33" s="44" t="s">
        <v>15</v>
      </c>
      <c r="E33" s="45">
        <v>2</v>
      </c>
      <c r="F33" s="46"/>
      <c r="G33" s="47">
        <f>+F33*E33</f>
        <v>0</v>
      </c>
    </row>
    <row r="34" spans="1:10" x14ac:dyDescent="0.3">
      <c r="F34" s="52" t="s">
        <v>46</v>
      </c>
      <c r="G34" s="53">
        <f>SUM(G1:G33)</f>
        <v>0</v>
      </c>
    </row>
    <row r="35" spans="1:10" x14ac:dyDescent="0.3">
      <c r="F35" s="54" t="s">
        <v>47</v>
      </c>
      <c r="G35" s="55">
        <f>+G36-G34</f>
        <v>0</v>
      </c>
    </row>
    <row r="36" spans="1:10" ht="15" thickBot="1" x14ac:dyDescent="0.35">
      <c r="F36" s="56" t="s">
        <v>48</v>
      </c>
      <c r="G36" s="57">
        <f>+G34*1.23</f>
        <v>0</v>
      </c>
      <c r="J36" s="59"/>
    </row>
    <row r="37" spans="1:10" x14ac:dyDescent="0.3">
      <c r="I37" s="59"/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Hetmańska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Czmut</dc:creator>
  <cp:lastModifiedBy>Jan Grzesiak</cp:lastModifiedBy>
  <cp:lastPrinted>2017-06-22T08:43:44Z</cp:lastPrinted>
  <dcterms:created xsi:type="dcterms:W3CDTF">2015-04-27T15:39:42Z</dcterms:created>
  <dcterms:modified xsi:type="dcterms:W3CDTF">2017-06-22T08:43:48Z</dcterms:modified>
</cp:coreProperties>
</file>