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<sst xmlns="http://schemas.openxmlformats.org/spreadsheetml/2006/main" count="165" uniqueCount="52">
  <si>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</si>
  <si>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</si>
  <si>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</si>
  <si>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</si>
  <si>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</si>
  <si>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</si>
  <si>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</si>
  <si>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</si>
  <si>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</si>
  <si>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</si>
  <si>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</si>
  <si>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</si>
  <si>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</si>
  <si>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</si>
  <si>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D.04.03.01</t>
  </si>
  <si>
    <t>KNR 2-31 1004-03</t>
  </si>
  <si>
    <t>KNR 2-31 1004-07</t>
  </si>
  <si>
    <t>D.05.03.05a</t>
  </si>
  <si>
    <t>KNR 2-31 0310-01,  0310-02</t>
  </si>
  <si>
    <t>KNR 2-31 0310-05  0310-06</t>
  </si>
  <si>
    <t>Wykonanie nawierzchni z betonu asfaltowego  AC 11 - warstwa ścieralna gr. 4 cm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</si>
  <si>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</si>
  <si>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</si>
  <si>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</si>
  <si>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</si>
  <si>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</si>
  <si>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</si>
  <si>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</si>
  <si>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</si>
  <si>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</si>
  <si>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D.04.01.01</t>
  </si>
  <si>
    <t>KNR 2-31 0103-04</t>
  </si>
  <si>
    <t xml:space="preserve">Wykonanie mechanicznie profilowania i zagęszczenia podłoża pod warstwy konstrukcyjne nawierzchni 
w gruntach kat. I-VI </t>
  </si>
  <si>
    <t>Skropienie warstwy ścieralnej z betonu asfaltowego AC 11 gr. 4 cm</t>
  </si>
  <si>
    <t>Oczyszczenie warstwy wiążącej z betonu asfaltowego AC 11 gr.  5 cm</t>
  </si>
  <si>
    <t>Skropienie warstwy podbudowy z mieszanki bitumicznej</t>
  </si>
  <si>
    <t>Wykonanie nawierzchni z betonu asfaltowego  AC 11 - warstwa wiążąca gr. 5 cm</t>
  </si>
  <si>
    <t>D.05.01.01</t>
  </si>
  <si>
    <t>KNR 2-31 0202-09</t>
  </si>
  <si>
    <t>Kosztorys inwestorski ul. Spacerowa Zalesie Górne</t>
  </si>
  <si>
    <t>D.05.03.23</t>
  </si>
  <si>
    <t>KNR 2-31 0511-03</t>
  </si>
  <si>
    <t>Wykonanie nawierzchni z płyt ażurowych typu MEBA gr. 8 cm na podsypce piaskowej gr. 3 cm  z wypełniniem warstwą ziemi urodzajnej z nasionami traw (miejsca parkingowe)</t>
  </si>
  <si>
    <t>m2</t>
  </si>
  <si>
    <t>D.08.01.01</t>
  </si>
  <si>
    <t>KNR 2-31 0402-04 KNR 2-31 0403-05 KNR 2-31 0401-02</t>
  </si>
  <si>
    <t xml:space="preserve">Ustawienie oporników drogowych o wymiarach 12x25cm z wykonaniem ław 
betonowych z betonu C12/15 na podsypce cem.-kruszywowa 1:4 gr. 5 cm </t>
  </si>
  <si>
    <t>m</t>
  </si>
  <si>
    <t>Kosztorys inwestorski ul. Widna Zalesie Górne</t>
  </si>
  <si>
    <t>Kosztorys inwestorski ul. Jasna Zalesie Górne</t>
  </si>
  <si>
    <t>Wykonanie warstwy jezdnej z tłucznia kamiennego 0/31,5 gr. 10 cm (pobocza i zjazdy )</t>
  </si>
  <si>
    <t>Wartość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</si>
</sst>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0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4" fontId="3" fillId="0" borderId="10" xfId="58" applyFont="1" applyFill="1" applyBorder="1" applyAlignment="1">
      <alignment horizontal="center" vertical="center"/>
    </xf>
    <xf numFmtId="44" fontId="3" fillId="0" borderId="12" xfId="5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4" fontId="3" fillId="0" borderId="14" xfId="58" applyFont="1" applyFill="1" applyBorder="1" applyAlignment="1">
      <alignment horizontal="center" vertical="center"/>
    </xf>
    <xf numFmtId="44" fontId="3" fillId="0" borderId="15" xfId="58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47" fillId="0" borderId="11" xfId="58" applyFont="1" applyFill="1" applyBorder="1" applyAlignment="1">
      <alignment horizontal="center"/>
    </xf>
    <xf numFmtId="44" fontId="47" fillId="0" borderId="13" xfId="58" applyFont="1" applyFill="1" applyBorder="1" applyAlignment="1">
      <alignment horizontal="center"/>
    </xf>
    <xf numFmtId="44" fontId="47" fillId="0" borderId="16" xfId="58" applyFont="1" applyFill="1" applyBorder="1" applyAlignment="1">
      <alignment horizontal="center"/>
    </xf>
    <xf numFmtId="44" fontId="47" fillId="0" borderId="17" xfId="58" applyFont="1" applyFill="1" applyBorder="1" applyAlignment="1">
      <alignment horizontal="center"/>
    </xf>
    <xf numFmtId="44" fontId="46" fillId="0" borderId="12" xfId="58" applyFont="1" applyFill="1" applyBorder="1" applyAlignment="1">
      <alignment horizontal="center"/>
    </xf>
    <xf numFmtId="44" fontId="46" fillId="0" borderId="15" xfId="58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wrapText="1"/>
    </xf>
    <xf numFmtId="44" fontId="3" fillId="0" borderId="10" xfId="58" applyFont="1" applyFill="1" applyBorder="1" applyAlignment="1">
      <alignment horizontal="center" vertical="center" wrapText="1"/>
    </xf>
    <xf numFmtId="44" fontId="45" fillId="0" borderId="10" xfId="58" applyFont="1" applyFill="1" applyBorder="1" applyAlignment="1">
      <alignment/>
    </xf>
    <xf numFmtId="44" fontId="45" fillId="0" borderId="12" xfId="58" applyFont="1" applyFill="1" applyBorder="1" applyAlignment="1">
      <alignment/>
    </xf>
    <xf numFmtId="44" fontId="46" fillId="0" borderId="0" xfId="58" applyFont="1" applyFill="1" applyAlignment="1">
      <alignment horizontal="center" vertical="center"/>
    </xf>
    <xf numFmtId="44" fontId="46" fillId="0" borderId="0" xfId="58" applyFont="1" applyFill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8" xfId="58" applyFont="1" applyFill="1" applyBorder="1" applyAlignment="1">
      <alignment horizontal="center" vertical="center" wrapText="1"/>
    </xf>
    <xf numFmtId="44" fontId="47" fillId="0" borderId="10" xfId="58" applyFont="1" applyFill="1" applyBorder="1" applyAlignment="1">
      <alignment horizontal="center" vertical="center"/>
    </xf>
    <xf numFmtId="44" fontId="47" fillId="0" borderId="17" xfId="58" applyFont="1" applyFill="1" applyBorder="1" applyAlignment="1">
      <alignment horizontal="center" vertical="center"/>
    </xf>
    <xf numFmtId="44" fontId="47" fillId="0" borderId="12" xfId="58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3"/>
  <sheetViews>
    <sheetView tabSelected="1" zoomScale="70" zoomScaleNormal="70" zoomScalePageLayoutView="0" workbookViewId="0" topLeftCell="A25">
      <selection activeCell="F39" sqref="F39:F48"/>
    </sheetView>
  </sheetViews>
  <sheetFormatPr defaultColWidth="9.140625" defaultRowHeight="15"/>
  <cols>
    <col min="1" max="1" width="13.8515625" style="16" bestFit="1" customWidth="1"/>
    <col min="2" max="2" width="18.8515625" style="17" bestFit="1" customWidth="1"/>
    <col min="3" max="3" width="98.8515625" style="18" bestFit="1" customWidth="1"/>
    <col min="4" max="4" width="9.140625" style="16" customWidth="1"/>
    <col min="5" max="5" width="9.140625" style="19" customWidth="1"/>
    <col min="6" max="6" width="13.8515625" style="33" bestFit="1" customWidth="1"/>
    <col min="7" max="7" width="18.421875" style="34" bestFit="1" customWidth="1"/>
    <col min="8" max="16384" width="8.8515625" style="26" customWidth="1"/>
  </cols>
  <sheetData>
    <row r="1" spans="1:7" ht="22.5">
      <c r="A1" s="47"/>
      <c r="B1" s="47"/>
      <c r="C1" s="47"/>
      <c r="D1" s="47"/>
      <c r="E1" s="47"/>
      <c r="F1" s="47"/>
      <c r="G1" s="48"/>
    </row>
    <row r="2" spans="1:7" ht="15.75" thickBot="1">
      <c r="A2" s="35" t="s">
        <v>39</v>
      </c>
      <c r="B2" s="35"/>
      <c r="C2" s="35"/>
      <c r="D2" s="35"/>
      <c r="E2" s="35"/>
      <c r="F2" s="35"/>
      <c r="G2" s="36"/>
    </row>
    <row r="3" spans="1:7" ht="14.25" customHeight="1">
      <c r="A3" s="49" t="s">
        <v>0</v>
      </c>
      <c r="B3" s="39" t="s">
        <v>1</v>
      </c>
      <c r="C3" s="41" t="s">
        <v>2</v>
      </c>
      <c r="D3" s="37" t="s">
        <v>3</v>
      </c>
      <c r="E3" s="37"/>
      <c r="F3" s="43" t="s">
        <v>4</v>
      </c>
      <c r="G3" s="45" t="s">
        <v>5</v>
      </c>
    </row>
    <row r="4" spans="1:7" ht="14.25" customHeight="1">
      <c r="A4" s="50"/>
      <c r="B4" s="40"/>
      <c r="C4" s="42"/>
      <c r="D4" s="27" t="s">
        <v>6</v>
      </c>
      <c r="E4" s="28" t="s">
        <v>7</v>
      </c>
      <c r="F4" s="44"/>
      <c r="G4" s="46"/>
    </row>
    <row r="5" spans="1:7" s="1" customFormat="1" ht="13.5">
      <c r="A5" s="5" t="s">
        <v>8</v>
      </c>
      <c r="B5" s="6" t="s">
        <v>9</v>
      </c>
      <c r="C5" s="2" t="s">
        <v>10</v>
      </c>
      <c r="D5" s="3" t="s">
        <v>11</v>
      </c>
      <c r="E5" s="4">
        <v>0.3</v>
      </c>
      <c r="F5" s="7"/>
      <c r="G5" s="8">
        <f aca="true" t="shared" si="0" ref="G5:G16">+F5*E5</f>
        <v>0</v>
      </c>
    </row>
    <row r="6" spans="1:7" ht="27">
      <c r="A6" s="5" t="s">
        <v>30</v>
      </c>
      <c r="B6" s="6" t="s">
        <v>31</v>
      </c>
      <c r="C6" s="2" t="s">
        <v>32</v>
      </c>
      <c r="D6" s="3" t="s">
        <v>13</v>
      </c>
      <c r="E6" s="4">
        <f>300*5.1</f>
        <v>1530</v>
      </c>
      <c r="F6" s="7"/>
      <c r="G6" s="8">
        <f t="shared" si="0"/>
        <v>0</v>
      </c>
    </row>
    <row r="7" spans="1:7" ht="15">
      <c r="A7" s="5" t="s">
        <v>14</v>
      </c>
      <c r="B7" s="6" t="s">
        <v>15</v>
      </c>
      <c r="C7" s="2" t="s">
        <v>34</v>
      </c>
      <c r="D7" s="3" t="s">
        <v>13</v>
      </c>
      <c r="E7" s="4">
        <f>+E6</f>
        <v>1530</v>
      </c>
      <c r="F7" s="7"/>
      <c r="G7" s="8">
        <f t="shared" si="0"/>
        <v>0</v>
      </c>
    </row>
    <row r="8" spans="1:7" ht="15">
      <c r="A8" s="5" t="s">
        <v>14</v>
      </c>
      <c r="B8" s="6" t="s">
        <v>16</v>
      </c>
      <c r="C8" s="2" t="s">
        <v>35</v>
      </c>
      <c r="D8" s="3" t="s">
        <v>13</v>
      </c>
      <c r="E8" s="4">
        <f>+E7</f>
        <v>1530</v>
      </c>
      <c r="F8" s="7"/>
      <c r="G8" s="8">
        <f t="shared" si="0"/>
        <v>0</v>
      </c>
    </row>
    <row r="9" spans="1:7" ht="27">
      <c r="A9" s="5" t="s">
        <v>17</v>
      </c>
      <c r="B9" s="6" t="s">
        <v>18</v>
      </c>
      <c r="C9" s="2" t="s">
        <v>36</v>
      </c>
      <c r="D9" s="3" t="s">
        <v>13</v>
      </c>
      <c r="E9" s="4">
        <f>300*5.1</f>
        <v>1530</v>
      </c>
      <c r="F9" s="7"/>
      <c r="G9" s="8">
        <f t="shared" si="0"/>
        <v>0</v>
      </c>
    </row>
    <row r="10" spans="1:7" ht="15">
      <c r="A10" s="5" t="s">
        <v>14</v>
      </c>
      <c r="B10" s="6" t="s">
        <v>16</v>
      </c>
      <c r="C10" s="2" t="s">
        <v>33</v>
      </c>
      <c r="D10" s="3" t="s">
        <v>13</v>
      </c>
      <c r="E10" s="4">
        <f>+E8</f>
        <v>1530</v>
      </c>
      <c r="F10" s="7"/>
      <c r="G10" s="8">
        <f t="shared" si="0"/>
        <v>0</v>
      </c>
    </row>
    <row r="11" spans="1:7" ht="27">
      <c r="A11" s="5" t="s">
        <v>29</v>
      </c>
      <c r="B11" s="6" t="s">
        <v>19</v>
      </c>
      <c r="C11" s="2" t="s">
        <v>20</v>
      </c>
      <c r="D11" s="3" t="s">
        <v>13</v>
      </c>
      <c r="E11" s="4">
        <f>300*5</f>
        <v>1500</v>
      </c>
      <c r="F11" s="7"/>
      <c r="G11" s="8">
        <f t="shared" si="0"/>
        <v>0</v>
      </c>
    </row>
    <row r="12" spans="1:7" ht="15">
      <c r="A12" s="5" t="s">
        <v>37</v>
      </c>
      <c r="B12" s="6" t="s">
        <v>38</v>
      </c>
      <c r="C12" s="2" t="s">
        <v>50</v>
      </c>
      <c r="D12" s="3" t="s">
        <v>13</v>
      </c>
      <c r="E12" s="4">
        <v>300</v>
      </c>
      <c r="F12" s="7"/>
      <c r="G12" s="8">
        <f t="shared" si="0"/>
        <v>0</v>
      </c>
    </row>
    <row r="13" spans="1:7" s="1" customFormat="1" ht="27">
      <c r="A13" s="29" t="s">
        <v>40</v>
      </c>
      <c r="B13" s="30" t="s">
        <v>41</v>
      </c>
      <c r="C13" s="2" t="s">
        <v>42</v>
      </c>
      <c r="D13" s="3" t="s">
        <v>43</v>
      </c>
      <c r="E13" s="4">
        <f>200*3</f>
        <v>600</v>
      </c>
      <c r="F13" s="31"/>
      <c r="G13" s="32">
        <f t="shared" si="0"/>
        <v>0</v>
      </c>
    </row>
    <row r="14" spans="1:7" s="1" customFormat="1" ht="39">
      <c r="A14" s="29" t="s">
        <v>44</v>
      </c>
      <c r="B14" s="30" t="s">
        <v>45</v>
      </c>
      <c r="C14" s="2" t="s">
        <v>46</v>
      </c>
      <c r="D14" s="3" t="s">
        <v>47</v>
      </c>
      <c r="E14" s="4">
        <v>210</v>
      </c>
      <c r="F14" s="31"/>
      <c r="G14" s="32">
        <f t="shared" si="0"/>
        <v>0</v>
      </c>
    </row>
    <row r="15" spans="1:7" s="1" customFormat="1" ht="13.5">
      <c r="A15" s="5" t="s">
        <v>21</v>
      </c>
      <c r="B15" s="6" t="s">
        <v>22</v>
      </c>
      <c r="C15" s="2" t="s">
        <v>23</v>
      </c>
      <c r="D15" s="3" t="s">
        <v>12</v>
      </c>
      <c r="E15" s="4">
        <v>2</v>
      </c>
      <c r="F15" s="7"/>
      <c r="G15" s="8">
        <f t="shared" si="0"/>
        <v>0</v>
      </c>
    </row>
    <row r="16" spans="1:7" s="1" customFormat="1" ht="14.25" thickBot="1">
      <c r="A16" s="9" t="s">
        <v>21</v>
      </c>
      <c r="B16" s="10" t="s">
        <v>24</v>
      </c>
      <c r="C16" s="11" t="s">
        <v>25</v>
      </c>
      <c r="D16" s="12" t="s">
        <v>12</v>
      </c>
      <c r="E16" s="13">
        <v>2</v>
      </c>
      <c r="F16" s="14"/>
      <c r="G16" s="15">
        <f t="shared" si="0"/>
        <v>0</v>
      </c>
    </row>
    <row r="17" spans="1:7" s="1" customFormat="1" ht="14.25">
      <c r="A17" s="16"/>
      <c r="B17" s="17"/>
      <c r="C17" s="18"/>
      <c r="D17" s="16"/>
      <c r="E17" s="19"/>
      <c r="F17" s="22" t="s">
        <v>26</v>
      </c>
      <c r="G17" s="23">
        <f>SUM(G1:G16)</f>
        <v>0</v>
      </c>
    </row>
    <row r="18" spans="1:7" s="1" customFormat="1" ht="14.25">
      <c r="A18" s="16"/>
      <c r="B18" s="17"/>
      <c r="C18" s="18"/>
      <c r="D18" s="16"/>
      <c r="E18" s="19"/>
      <c r="F18" s="20" t="s">
        <v>27</v>
      </c>
      <c r="G18" s="24">
        <f>+G19-G17</f>
        <v>0</v>
      </c>
    </row>
    <row r="19" spans="1:7" s="1" customFormat="1" ht="15" thickBot="1">
      <c r="A19" s="16"/>
      <c r="B19" s="17"/>
      <c r="C19" s="18"/>
      <c r="D19" s="16"/>
      <c r="E19" s="19"/>
      <c r="F19" s="21" t="s">
        <v>28</v>
      </c>
      <c r="G19" s="25">
        <f>+G17*1.23</f>
        <v>0</v>
      </c>
    </row>
    <row r="20" spans="1:7" ht="15.75" thickBot="1">
      <c r="A20" s="35" t="s">
        <v>48</v>
      </c>
      <c r="B20" s="35"/>
      <c r="C20" s="35"/>
      <c r="D20" s="35"/>
      <c r="E20" s="35"/>
      <c r="F20" s="35"/>
      <c r="G20" s="36"/>
    </row>
    <row r="21" spans="1:7" ht="14.25">
      <c r="A21" s="37" t="s">
        <v>0</v>
      </c>
      <c r="B21" s="39" t="s">
        <v>1</v>
      </c>
      <c r="C21" s="41" t="s">
        <v>2</v>
      </c>
      <c r="D21" s="37" t="s">
        <v>3</v>
      </c>
      <c r="E21" s="37"/>
      <c r="F21" s="43" t="s">
        <v>4</v>
      </c>
      <c r="G21" s="45" t="s">
        <v>5</v>
      </c>
    </row>
    <row r="22" spans="1:7" ht="14.25">
      <c r="A22" s="38"/>
      <c r="B22" s="40"/>
      <c r="C22" s="42"/>
      <c r="D22" s="27" t="s">
        <v>6</v>
      </c>
      <c r="E22" s="28" t="s">
        <v>7</v>
      </c>
      <c r="F22" s="44"/>
      <c r="G22" s="46"/>
    </row>
    <row r="23" spans="1:7" ht="14.25">
      <c r="A23" s="5" t="s">
        <v>8</v>
      </c>
      <c r="B23" s="6" t="s">
        <v>9</v>
      </c>
      <c r="C23" s="2" t="s">
        <v>10</v>
      </c>
      <c r="D23" s="3" t="s">
        <v>11</v>
      </c>
      <c r="E23" s="4">
        <v>0.43</v>
      </c>
      <c r="F23" s="7"/>
      <c r="G23" s="8">
        <f aca="true" t="shared" si="1" ref="G23:G32">+F23*E23</f>
        <v>0</v>
      </c>
    </row>
    <row r="24" spans="1:7" ht="27">
      <c r="A24" s="5" t="s">
        <v>30</v>
      </c>
      <c r="B24" s="6" t="s">
        <v>31</v>
      </c>
      <c r="C24" s="2" t="s">
        <v>32</v>
      </c>
      <c r="D24" s="3" t="s">
        <v>13</v>
      </c>
      <c r="E24" s="4">
        <f>430*5.1</f>
        <v>2193</v>
      </c>
      <c r="F24" s="7"/>
      <c r="G24" s="8">
        <f t="shared" si="1"/>
        <v>0</v>
      </c>
    </row>
    <row r="25" spans="1:7" ht="15">
      <c r="A25" s="5" t="s">
        <v>14</v>
      </c>
      <c r="B25" s="6" t="s">
        <v>15</v>
      </c>
      <c r="C25" s="2" t="s">
        <v>34</v>
      </c>
      <c r="D25" s="3" t="s">
        <v>13</v>
      </c>
      <c r="E25" s="4">
        <f>+E24</f>
        <v>2193</v>
      </c>
      <c r="F25" s="7"/>
      <c r="G25" s="8">
        <f t="shared" si="1"/>
        <v>0</v>
      </c>
    </row>
    <row r="26" spans="1:7" ht="15">
      <c r="A26" s="5" t="s">
        <v>14</v>
      </c>
      <c r="B26" s="6" t="s">
        <v>16</v>
      </c>
      <c r="C26" s="2" t="s">
        <v>35</v>
      </c>
      <c r="D26" s="3" t="s">
        <v>13</v>
      </c>
      <c r="E26" s="4">
        <f>+E25</f>
        <v>2193</v>
      </c>
      <c r="F26" s="7"/>
      <c r="G26" s="8">
        <f t="shared" si="1"/>
        <v>0</v>
      </c>
    </row>
    <row r="27" spans="1:7" ht="27">
      <c r="A27" s="5" t="s">
        <v>17</v>
      </c>
      <c r="B27" s="6" t="s">
        <v>18</v>
      </c>
      <c r="C27" s="2" t="s">
        <v>36</v>
      </c>
      <c r="D27" s="3" t="s">
        <v>13</v>
      </c>
      <c r="E27" s="4">
        <f>+E26</f>
        <v>2193</v>
      </c>
      <c r="F27" s="7"/>
      <c r="G27" s="8">
        <f t="shared" si="1"/>
        <v>0</v>
      </c>
    </row>
    <row r="28" spans="1:7" ht="15">
      <c r="A28" s="5" t="s">
        <v>14</v>
      </c>
      <c r="B28" s="6" t="s">
        <v>16</v>
      </c>
      <c r="C28" s="2" t="s">
        <v>33</v>
      </c>
      <c r="D28" s="3" t="s">
        <v>13</v>
      </c>
      <c r="E28" s="4">
        <f>+E27</f>
        <v>2193</v>
      </c>
      <c r="F28" s="7"/>
      <c r="G28" s="8">
        <f t="shared" si="1"/>
        <v>0</v>
      </c>
    </row>
    <row r="29" spans="1:7" ht="27">
      <c r="A29" s="5" t="s">
        <v>29</v>
      </c>
      <c r="B29" s="6" t="s">
        <v>19</v>
      </c>
      <c r="C29" s="2" t="s">
        <v>20</v>
      </c>
      <c r="D29" s="3" t="s">
        <v>13</v>
      </c>
      <c r="E29" s="4">
        <f>430*5</f>
        <v>2150</v>
      </c>
      <c r="F29" s="7"/>
      <c r="G29" s="8">
        <f t="shared" si="1"/>
        <v>0</v>
      </c>
    </row>
    <row r="30" spans="1:7" ht="15">
      <c r="A30" s="5" t="s">
        <v>37</v>
      </c>
      <c r="B30" s="6" t="s">
        <v>38</v>
      </c>
      <c r="C30" s="2" t="s">
        <v>50</v>
      </c>
      <c r="D30" s="3" t="s">
        <v>13</v>
      </c>
      <c r="E30" s="4">
        <v>430</v>
      </c>
      <c r="F30" s="7"/>
      <c r="G30" s="8">
        <f t="shared" si="1"/>
        <v>0</v>
      </c>
    </row>
    <row r="31" spans="1:7" ht="14.25">
      <c r="A31" s="5" t="s">
        <v>21</v>
      </c>
      <c r="B31" s="6" t="s">
        <v>22</v>
      </c>
      <c r="C31" s="2" t="s">
        <v>23</v>
      </c>
      <c r="D31" s="3" t="s">
        <v>12</v>
      </c>
      <c r="E31" s="4">
        <v>17</v>
      </c>
      <c r="F31" s="7"/>
      <c r="G31" s="8">
        <f t="shared" si="1"/>
        <v>0</v>
      </c>
    </row>
    <row r="32" spans="1:7" ht="15" thickBot="1">
      <c r="A32" s="9" t="s">
        <v>21</v>
      </c>
      <c r="B32" s="10" t="s">
        <v>24</v>
      </c>
      <c r="C32" s="11" t="s">
        <v>25</v>
      </c>
      <c r="D32" s="12" t="s">
        <v>12</v>
      </c>
      <c r="E32" s="13">
        <v>8</v>
      </c>
      <c r="F32" s="14"/>
      <c r="G32" s="15">
        <f t="shared" si="1"/>
        <v>0</v>
      </c>
    </row>
    <row r="33" spans="6:7" ht="14.25">
      <c r="F33" s="22" t="s">
        <v>26</v>
      </c>
      <c r="G33" s="23">
        <f>SUM(G21:G32)</f>
        <v>0</v>
      </c>
    </row>
    <row r="34" spans="6:7" ht="14.25">
      <c r="F34" s="20" t="s">
        <v>27</v>
      </c>
      <c r="G34" s="24">
        <f>+G35-G33</f>
        <v>0</v>
      </c>
    </row>
    <row r="35" spans="6:7" ht="15" thickBot="1">
      <c r="F35" s="21" t="s">
        <v>28</v>
      </c>
      <c r="G35" s="25">
        <f>+G33*1.23</f>
        <v>0</v>
      </c>
    </row>
    <row r="36" spans="1:7" ht="15.75" thickBot="1">
      <c r="A36" s="35" t="s">
        <v>49</v>
      </c>
      <c r="B36" s="35"/>
      <c r="C36" s="35"/>
      <c r="D36" s="35"/>
      <c r="E36" s="35"/>
      <c r="F36" s="35"/>
      <c r="G36" s="36"/>
    </row>
    <row r="37" spans="1:7" ht="14.25" customHeight="1">
      <c r="A37" s="37" t="s">
        <v>0</v>
      </c>
      <c r="B37" s="39" t="s">
        <v>1</v>
      </c>
      <c r="C37" s="41" t="s">
        <v>2</v>
      </c>
      <c r="D37" s="37" t="s">
        <v>3</v>
      </c>
      <c r="E37" s="37"/>
      <c r="F37" s="43" t="s">
        <v>4</v>
      </c>
      <c r="G37" s="45" t="s">
        <v>5</v>
      </c>
    </row>
    <row r="38" spans="1:7" ht="14.25">
      <c r="A38" s="38"/>
      <c r="B38" s="40"/>
      <c r="C38" s="42"/>
      <c r="D38" s="27" t="s">
        <v>6</v>
      </c>
      <c r="E38" s="28" t="s">
        <v>7</v>
      </c>
      <c r="F38" s="44"/>
      <c r="G38" s="46"/>
    </row>
    <row r="39" spans="1:7" ht="14.25">
      <c r="A39" s="5" t="s">
        <v>8</v>
      </c>
      <c r="B39" s="6" t="s">
        <v>9</v>
      </c>
      <c r="C39" s="2" t="s">
        <v>10</v>
      </c>
      <c r="D39" s="3" t="s">
        <v>11</v>
      </c>
      <c r="E39" s="4">
        <v>0.6</v>
      </c>
      <c r="F39" s="7"/>
      <c r="G39" s="8">
        <f aca="true" t="shared" si="2" ref="G39:G48">+F39*E39</f>
        <v>0</v>
      </c>
    </row>
    <row r="40" spans="1:7" ht="27">
      <c r="A40" s="5" t="s">
        <v>30</v>
      </c>
      <c r="B40" s="6" t="s">
        <v>31</v>
      </c>
      <c r="C40" s="2" t="s">
        <v>32</v>
      </c>
      <c r="D40" s="3" t="s">
        <v>13</v>
      </c>
      <c r="E40" s="4">
        <f>600*5.1</f>
        <v>3060</v>
      </c>
      <c r="F40" s="7"/>
      <c r="G40" s="8">
        <f t="shared" si="2"/>
        <v>0</v>
      </c>
    </row>
    <row r="41" spans="1:7" ht="15">
      <c r="A41" s="5" t="s">
        <v>14</v>
      </c>
      <c r="B41" s="6" t="s">
        <v>15</v>
      </c>
      <c r="C41" s="2" t="s">
        <v>34</v>
      </c>
      <c r="D41" s="3" t="s">
        <v>13</v>
      </c>
      <c r="E41" s="4">
        <f>+E40</f>
        <v>3060</v>
      </c>
      <c r="F41" s="7"/>
      <c r="G41" s="8">
        <f t="shared" si="2"/>
        <v>0</v>
      </c>
    </row>
    <row r="42" spans="1:7" ht="15">
      <c r="A42" s="5" t="s">
        <v>14</v>
      </c>
      <c r="B42" s="6" t="s">
        <v>16</v>
      </c>
      <c r="C42" s="2" t="s">
        <v>35</v>
      </c>
      <c r="D42" s="3" t="s">
        <v>13</v>
      </c>
      <c r="E42" s="4">
        <f>+E41</f>
        <v>3060</v>
      </c>
      <c r="F42" s="7"/>
      <c r="G42" s="8">
        <f t="shared" si="2"/>
        <v>0</v>
      </c>
    </row>
    <row r="43" spans="1:7" ht="27">
      <c r="A43" s="5" t="s">
        <v>17</v>
      </c>
      <c r="B43" s="6" t="s">
        <v>18</v>
      </c>
      <c r="C43" s="2" t="s">
        <v>36</v>
      </c>
      <c r="D43" s="3" t="s">
        <v>13</v>
      </c>
      <c r="E43" s="4">
        <f>+E42</f>
        <v>3060</v>
      </c>
      <c r="F43" s="7"/>
      <c r="G43" s="8">
        <f t="shared" si="2"/>
        <v>0</v>
      </c>
    </row>
    <row r="44" spans="1:7" ht="15">
      <c r="A44" s="5" t="s">
        <v>14</v>
      </c>
      <c r="B44" s="6" t="s">
        <v>16</v>
      </c>
      <c r="C44" s="2" t="s">
        <v>33</v>
      </c>
      <c r="D44" s="3" t="s">
        <v>13</v>
      </c>
      <c r="E44" s="4">
        <f>+E43</f>
        <v>3060</v>
      </c>
      <c r="F44" s="7"/>
      <c r="G44" s="8">
        <f t="shared" si="2"/>
        <v>0</v>
      </c>
    </row>
    <row r="45" spans="1:7" ht="27">
      <c r="A45" s="5" t="s">
        <v>29</v>
      </c>
      <c r="B45" s="6" t="s">
        <v>19</v>
      </c>
      <c r="C45" s="2" t="s">
        <v>20</v>
      </c>
      <c r="D45" s="3" t="s">
        <v>13</v>
      </c>
      <c r="E45" s="4">
        <f>600*5</f>
        <v>3000</v>
      </c>
      <c r="F45" s="7"/>
      <c r="G45" s="8">
        <f t="shared" si="2"/>
        <v>0</v>
      </c>
    </row>
    <row r="46" spans="1:7" ht="15">
      <c r="A46" s="5" t="s">
        <v>37</v>
      </c>
      <c r="B46" s="6" t="s">
        <v>38</v>
      </c>
      <c r="C46" s="2" t="s">
        <v>50</v>
      </c>
      <c r="D46" s="3" t="s">
        <v>13</v>
      </c>
      <c r="E46" s="4">
        <v>800</v>
      </c>
      <c r="F46" s="7"/>
      <c r="G46" s="8">
        <f t="shared" si="2"/>
        <v>0</v>
      </c>
    </row>
    <row r="47" spans="1:7" ht="14.25">
      <c r="A47" s="5" t="s">
        <v>21</v>
      </c>
      <c r="B47" s="6" t="s">
        <v>22</v>
      </c>
      <c r="C47" s="2" t="s">
        <v>23</v>
      </c>
      <c r="D47" s="3" t="s">
        <v>12</v>
      </c>
      <c r="E47" s="4">
        <v>9</v>
      </c>
      <c r="F47" s="7"/>
      <c r="G47" s="8">
        <f t="shared" si="2"/>
        <v>0</v>
      </c>
    </row>
    <row r="48" spans="1:7" ht="15" thickBot="1">
      <c r="A48" s="9" t="s">
        <v>21</v>
      </c>
      <c r="B48" s="10" t="s">
        <v>24</v>
      </c>
      <c r="C48" s="11" t="s">
        <v>25</v>
      </c>
      <c r="D48" s="12" t="s">
        <v>12</v>
      </c>
      <c r="E48" s="13">
        <v>21</v>
      </c>
      <c r="F48" s="14"/>
      <c r="G48" s="15">
        <f t="shared" si="2"/>
        <v>0</v>
      </c>
    </row>
    <row r="49" spans="6:7" ht="14.25">
      <c r="F49" s="22" t="s">
        <v>26</v>
      </c>
      <c r="G49" s="23">
        <f>SUM(G37:G48)</f>
        <v>0</v>
      </c>
    </row>
    <row r="50" spans="6:7" ht="14.25">
      <c r="F50" s="20" t="s">
        <v>27</v>
      </c>
      <c r="G50" s="24">
        <f>+G51-G49</f>
        <v>0</v>
      </c>
    </row>
    <row r="51" spans="6:7" ht="15" thickBot="1">
      <c r="F51" s="21" t="s">
        <v>28</v>
      </c>
      <c r="G51" s="25">
        <f>+G49*1.23</f>
        <v>0</v>
      </c>
    </row>
    <row r="53" spans="5:7" ht="14.25">
      <c r="E53" s="19" t="s">
        <v>51</v>
      </c>
      <c r="G53" s="34">
        <f>+G51+G35+G19</f>
        <v>0</v>
      </c>
    </row>
  </sheetData>
  <sheetProtection/>
  <mergeCells count="22">
    <mergeCell ref="A1:G1"/>
    <mergeCell ref="A2:G2"/>
    <mergeCell ref="A3:A4"/>
    <mergeCell ref="B3:B4"/>
    <mergeCell ref="C3:C4"/>
    <mergeCell ref="D3:E3"/>
    <mergeCell ref="F3:F4"/>
    <mergeCell ref="G3:G4"/>
    <mergeCell ref="A20:G20"/>
    <mergeCell ref="A21:A22"/>
    <mergeCell ref="B21:B22"/>
    <mergeCell ref="C21:C22"/>
    <mergeCell ref="D21:E21"/>
    <mergeCell ref="F21:F22"/>
    <mergeCell ref="G21:G22"/>
    <mergeCell ref="A36:G36"/>
    <mergeCell ref="A37:A38"/>
    <mergeCell ref="B37:B38"/>
    <mergeCell ref="C37:C38"/>
    <mergeCell ref="D37:E37"/>
    <mergeCell ref="F37:F38"/>
    <mergeCell ref="G37:G38"/>
  </mergeCells>
  <printOptions/>
  <pageMargins left="0" right="0" top="0" bottom="0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2018-09-24T08:33:14Z</cp:lastPrinted>
  <dcterms:created xsi:type="dcterms:W3CDTF">2015-04-27T15:39:42Z</dcterms:created>
  <dcterms:modified xsi:type="dcterms:W3CDTF">2018-09-24T08:33:15Z</dcterms:modified>
  <cp:category/>
  <cp:version/>
  <cp:contentType/>
  <cp:contentStatus/>
</cp:coreProperties>
</file>