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8" activeTab="0"/>
  </bookViews>
  <sheets>
    <sheet name="1" sheetId="1" r:id="rId1"/>
  </sheets>
  <definedNames>
    <definedName name="_xlnm.Print_Titles" localSheetId="0">'1'!$5:$5</definedName>
  </definedNames>
  <calcPr fullCalcOnLoad="1"/>
</workbook>
</file>

<file path=xl/sharedStrings.xml><?xml version="1.0" encoding="utf-8"?>
<sst xmlns="http://schemas.openxmlformats.org/spreadsheetml/2006/main" count="181" uniqueCount="116">
  <si>
    <t>Element obiektu - zbiorczy rodzaj robót</t>
  </si>
  <si>
    <t>Jedn.</t>
  </si>
  <si>
    <t>miary</t>
  </si>
  <si>
    <t>Ilość</t>
  </si>
  <si>
    <t>Opis i obliczenie ilości robót</t>
  </si>
  <si>
    <t>*</t>
  </si>
  <si>
    <t>ROBOTY PRZYGOTOWAWCZE</t>
  </si>
  <si>
    <t>m2</t>
  </si>
  <si>
    <t>ZBROJENIE</t>
  </si>
  <si>
    <t>kg</t>
  </si>
  <si>
    <t>BETON</t>
  </si>
  <si>
    <t xml:space="preserve">M.20.10.08. </t>
  </si>
  <si>
    <t>Punkty pomiarowo-kontrolne na drogowych obiektach inżynierskich</t>
  </si>
  <si>
    <t>URZĄDZENIA DYLATACYJNE</t>
  </si>
  <si>
    <t>INNE ROBOTY MOSTOWE</t>
  </si>
  <si>
    <t>M.01.00.00</t>
  </si>
  <si>
    <t>M.01.01.02.</t>
  </si>
  <si>
    <t>FUNDAMENTOWANIE</t>
  </si>
  <si>
    <t>ROBOTY ZIEMNE POD FUNDAMENTY</t>
  </si>
  <si>
    <t>STAL ZBROJENIOWA</t>
  </si>
  <si>
    <t>BETON KONSTRUKCYJNY</t>
  </si>
  <si>
    <t>BETON NIEKONSTRUKCYJNY</t>
  </si>
  <si>
    <t>kpl.</t>
  </si>
  <si>
    <t>M.12.01.03.</t>
  </si>
  <si>
    <t>Zbrojenie betonu stalą klasy AIII-N</t>
  </si>
  <si>
    <t>szt</t>
  </si>
  <si>
    <t xml:space="preserve">IZOLACJA CIENKA  </t>
  </si>
  <si>
    <t>Zabezpieczenie antykorozyjne powierzchni betonowych</t>
  </si>
  <si>
    <t>M.11.00.00.</t>
  </si>
  <si>
    <t>m3</t>
  </si>
  <si>
    <t>M.13.01.08.</t>
  </si>
  <si>
    <t>Beton płyt przejściowych</t>
  </si>
  <si>
    <t>IZOLACJE GRUBE</t>
  </si>
  <si>
    <t>M.15.02.03.</t>
  </si>
  <si>
    <t>Izolacje bitumiczne termozgrzewalne</t>
  </si>
  <si>
    <t>M.13.02.01.</t>
  </si>
  <si>
    <t xml:space="preserve">Wytyczenie  drogowego  obiektu  inżynierskiego  </t>
  </si>
  <si>
    <t>IZOLACJE I NAWIERZCHNIE</t>
  </si>
  <si>
    <t>m</t>
  </si>
  <si>
    <t>Wykopy w gruntach I-V kategorii</t>
  </si>
  <si>
    <t>M.11.01.00.</t>
  </si>
  <si>
    <t>M.11.01.01.</t>
  </si>
  <si>
    <t>M.11.01.04.</t>
  </si>
  <si>
    <t>M.12.00.00.</t>
  </si>
  <si>
    <t>M.12.01.00.</t>
  </si>
  <si>
    <t>M.13.00.00.</t>
  </si>
  <si>
    <t>M.13.01.00.</t>
  </si>
  <si>
    <t>M.13.01.01.</t>
  </si>
  <si>
    <t>M.13.02.00.</t>
  </si>
  <si>
    <t>M15.00.00.</t>
  </si>
  <si>
    <t>M.15.01.00.</t>
  </si>
  <si>
    <t>M.15.02.00.</t>
  </si>
  <si>
    <t>M.18.00.00.</t>
  </si>
  <si>
    <t>M.18.01.04.</t>
  </si>
  <si>
    <t>M.20.00.00.</t>
  </si>
  <si>
    <t>M.20.01.06.</t>
  </si>
  <si>
    <t>M.20.01.10.</t>
  </si>
  <si>
    <t>- płyty przejściowe</t>
  </si>
  <si>
    <t>Znaki wysokościowe</t>
  </si>
  <si>
    <t>Stałe znaki wysokościowe</t>
  </si>
  <si>
    <t>Powłoki ochronne zwykłe bez zdolności pokrywania zarysowań (grubość powłoki do 0,3mm)</t>
  </si>
  <si>
    <t>Lp</t>
  </si>
  <si>
    <t>Nr  Specyfikacji Technicznej</t>
  </si>
  <si>
    <t>M.19.00.00.</t>
  </si>
  <si>
    <t>ELEMENTY ZABEZPIECZAJĄCE</t>
  </si>
  <si>
    <t>Cena</t>
  </si>
  <si>
    <t>jedn.</t>
  </si>
  <si>
    <t>PLN</t>
  </si>
  <si>
    <t>całkowita</t>
  </si>
  <si>
    <t>Zasypanie wykopów pod ławy fundamentowe oraz przestrzeni za obiektem</t>
  </si>
  <si>
    <t>Zasypki  przestrzeni za przyczółkiem, nad płytą przejściową oraz formowanie stożków i nasypów w obrębie obiektu</t>
  </si>
  <si>
    <t>- konstrukcja obiektu</t>
  </si>
  <si>
    <t>Beton  C30/37 fundamentów, podpór, konstrukcji ramy</t>
  </si>
  <si>
    <t>Beton klasy C20/25 i klas niższych w deskowaniu</t>
  </si>
  <si>
    <t>Beton C12/15:</t>
  </si>
  <si>
    <t>- beton wyrównawczy pod płyty przejściowe</t>
  </si>
  <si>
    <t>- beton wyrównawczy pod fundamenty</t>
  </si>
  <si>
    <t xml:space="preserve">M.20.01.15. </t>
  </si>
  <si>
    <t>Roboty rozbiórkowe</t>
  </si>
  <si>
    <t>Beton konstrukcyjny w deskowaniu</t>
  </si>
  <si>
    <t>- papa termozgrzewalna grubośći &gt;=0,5cm - na ustroju</t>
  </si>
  <si>
    <t>- papa termozgrzewalna grubośći &gt;=0,5cm - na ustroju (druga warstwa)</t>
  </si>
  <si>
    <t>- papa termozgrzewalna grubośći &gt;=0,5cm - wywinięcia i wyprowadzenia</t>
  </si>
  <si>
    <t>Bitumiczne przekrycie dylatacyjne</t>
  </si>
  <si>
    <t>Bitumiczne przekrycie dylatacyjne warstw nawierzchni</t>
  </si>
  <si>
    <t>Umocnienia terenu</t>
  </si>
  <si>
    <t>Umocnieni koryta cieku i skarp płytami ECO</t>
  </si>
  <si>
    <t>- ścianka szczelna tymczasowa</t>
  </si>
  <si>
    <t xml:space="preserve">- wykopy pod fundamenty </t>
  </si>
  <si>
    <t>SUMA</t>
  </si>
  <si>
    <t>Izolacja powłokowa asfaltowa stosowana na zimno</t>
  </si>
  <si>
    <t>ODWODNIENIE OBIEKTU</t>
  </si>
  <si>
    <t>M16.00.00.</t>
  </si>
  <si>
    <t>Odwodnienie izolacji pomostu</t>
  </si>
  <si>
    <t>M.16.01.03.</t>
  </si>
  <si>
    <t>M.15.01.02.</t>
  </si>
  <si>
    <t>- dreny do odwodnienia izolacji</t>
  </si>
  <si>
    <t>M.15.03.00.</t>
  </si>
  <si>
    <t>M.15.03.01.</t>
  </si>
  <si>
    <t>Nawierzchnia z asfaltu lanego gr. 4,5cm</t>
  </si>
  <si>
    <t>- kapy chodnikowe</t>
  </si>
  <si>
    <t>Beton C30/37:</t>
  </si>
  <si>
    <t>ryczałt</t>
  </si>
  <si>
    <t>M.19.01.01.</t>
  </si>
  <si>
    <t>szt.</t>
  </si>
  <si>
    <t>NAWIERZCHNIE</t>
  </si>
  <si>
    <t>NAWIERZCHNIE Z ŻYWIC</t>
  </si>
  <si>
    <t>Nawierchnia z żywic syntetycznych 2x3mm</t>
  </si>
  <si>
    <t>Krawężnik mostowy, kamienny kotwiony 20x18cm</t>
  </si>
  <si>
    <t>M.19.01.02.</t>
  </si>
  <si>
    <t>Bariero-poręcze na obiektach mostowych H2/W3</t>
  </si>
  <si>
    <t>M.15.05.00.</t>
  </si>
  <si>
    <t>M.15.05.02.</t>
  </si>
  <si>
    <t>Rozbiórka istniejącego obiektu z kręgów żelbetowych d=1200mm (wraz z głowicami wlotowymi)</t>
  </si>
  <si>
    <t>Tymczasowa rozbiórka kanału d400 wraz z odbudową i zapewnieniem stałego odpływu wód z instalacji</t>
  </si>
  <si>
    <t>Kotwy talerzowe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</si>
</sst>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.0"/>
    <numFmt numFmtId="176" formatCode="#,##0.0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"/>
    <numFmt numFmtId="180" formatCode="[$€-2]\ #,##0.00_);[Red]\([$€-2]\ #,##0.00\)"/>
    <numFmt numFmtId="181" formatCode="0.00000"/>
    <numFmt numFmtId="182" formatCode="0.000"/>
    <numFmt numFmtId="183" formatCode="0.000000"/>
    <numFmt numFmtId="184" formatCode="#,##0.000"/>
    <numFmt numFmtId="185" formatCode="#,##0.0000"/>
    <numFmt numFmtId="186" formatCode="#,##0.00000"/>
    <numFmt numFmtId="187" formatCode="#,##0.000000"/>
  </numFmts>
  <fonts count="50">
    <font>
      <sz val="10"/>
      <name val="Arial CE"/>
      <family val="0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E"/>
      <family val="0"/>
    </font>
    <font>
      <sz val="10"/>
      <name val="Pl Courier New"/>
      <family val="0"/>
    </font>
    <font>
      <i/>
      <sz val="9"/>
      <color indexed="12"/>
      <name val="Times New Roman"/>
      <family val="1"/>
    </font>
    <font>
      <b/>
      <sz val="11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0" fontId="7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 wrapText="1"/>
    </xf>
    <xf numFmtId="0" fontId="1" fillId="32" borderId="13" xfId="0" applyFont="1" applyFill="1" applyBorder="1" applyAlignment="1" quotePrefix="1">
      <alignment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4" fillId="32" borderId="16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 quotePrefix="1">
      <alignment vertical="center" wrapText="1"/>
    </xf>
    <xf numFmtId="3" fontId="2" fillId="32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5" fillId="32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175" fontId="1" fillId="0" borderId="12" xfId="0" applyNumberFormat="1" applyFont="1" applyFill="1" applyBorder="1" applyAlignment="1">
      <alignment horizontal="center" vertical="center" wrapText="1"/>
    </xf>
    <xf numFmtId="175" fontId="1" fillId="0" borderId="17" xfId="0" applyNumberFormat="1" applyFont="1" applyFill="1" applyBorder="1" applyAlignment="1">
      <alignment horizontal="center" vertical="center" wrapText="1"/>
    </xf>
    <xf numFmtId="175" fontId="1" fillId="0" borderId="16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175" fontId="1" fillId="0" borderId="15" xfId="0" applyNumberFormat="1" applyFont="1" applyFill="1" applyBorder="1" applyAlignment="1">
      <alignment horizontal="center" vertical="center" wrapText="1"/>
    </xf>
    <xf numFmtId="175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175" fontId="1" fillId="32" borderId="1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5" fontId="1" fillId="0" borderId="23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75" fontId="1" fillId="32" borderId="23" xfId="0" applyNumberFormat="1" applyFont="1" applyFill="1" applyBorder="1" applyAlignment="1">
      <alignment horizontal="center" vertical="center" wrapText="1"/>
    </xf>
    <xf numFmtId="175" fontId="1" fillId="32" borderId="1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1" xfId="0" applyFont="1" applyFill="1" applyBorder="1" applyAlignment="1" quotePrefix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vertical="center" wrapText="1"/>
    </xf>
    <xf numFmtId="0" fontId="4" fillId="32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32" borderId="12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175" fontId="4" fillId="32" borderId="23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quotePrefix="1">
      <alignment vertical="center" wrapText="1"/>
    </xf>
    <xf numFmtId="0" fontId="1" fillId="32" borderId="18" xfId="0" applyFont="1" applyFill="1" applyBorder="1" applyAlignment="1" quotePrefix="1">
      <alignment horizontal="center" vertical="center" wrapText="1"/>
    </xf>
    <xf numFmtId="0" fontId="4" fillId="32" borderId="20" xfId="0" applyFont="1" applyFill="1" applyBorder="1" applyAlignment="1">
      <alignment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quotePrefix="1">
      <alignment vertical="center" wrapText="1"/>
    </xf>
    <xf numFmtId="175" fontId="1" fillId="32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11" fillId="0" borderId="0" xfId="0" applyNumberFormat="1" applyFont="1" applyBorder="1" applyAlignment="1" quotePrefix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75" fontId="8" fillId="0" borderId="17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quotePrefix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21" xfId="0" applyFont="1" applyBorder="1" applyAlignment="1" quotePrefix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Obliczenia" xfId="53"/>
    <cellStyle name="Followed Hyperlink" xfId="54"/>
    <cellStyle name="Opis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4"/>
  <sheetViews>
    <sheetView tabSelected="1" view="pageBreakPreview" zoomScale="175" zoomScaleNormal="175" zoomScaleSheetLayoutView="175" zoomScalePageLayoutView="0" workbookViewId="0" topLeftCell="D1">
      <selection activeCell="I69" sqref="I69"/>
    </sheetView>
  </sheetViews>
  <sheetFormatPr defaultColWidth="9.00390625" defaultRowHeight="15" customHeight="1"/>
  <cols>
    <col min="1" max="1" width="1.75390625" style="1" customWidth="1"/>
    <col min="2" max="2" width="3.375" style="2" customWidth="1"/>
    <col min="3" max="3" width="11.875" style="3" customWidth="1"/>
    <col min="4" max="4" width="54.00390625" style="1" customWidth="1"/>
    <col min="5" max="5" width="6.625" style="1" customWidth="1"/>
    <col min="6" max="6" width="6.75390625" style="3" customWidth="1"/>
    <col min="7" max="7" width="8.75390625" style="21" customWidth="1"/>
    <col min="8" max="8" width="6.75390625" style="3" customWidth="1"/>
    <col min="9" max="9" width="8.75390625" style="21" customWidth="1"/>
    <col min="10" max="10" width="10.625" style="151" customWidth="1"/>
    <col min="11" max="11" width="70.00390625" style="1" customWidth="1"/>
    <col min="12" max="12" width="19.125" style="1" customWidth="1"/>
    <col min="13" max="13" width="5.00390625" style="1" customWidth="1"/>
    <col min="14" max="16384" width="9.125" style="1" customWidth="1"/>
  </cols>
  <sheetData>
    <row r="1" spans="3:9" ht="16.5" customHeight="1">
      <c r="C1" s="123"/>
      <c r="D1" s="4"/>
      <c r="E1" s="124"/>
      <c r="G1" s="5"/>
      <c r="I1" s="5"/>
    </row>
    <row r="2" spans="2:9" ht="15" customHeight="1">
      <c r="B2" s="134" t="s">
        <v>61</v>
      </c>
      <c r="C2" s="167" t="s">
        <v>62</v>
      </c>
      <c r="D2" s="125" t="s">
        <v>0</v>
      </c>
      <c r="E2" s="126"/>
      <c r="F2" s="95" t="s">
        <v>1</v>
      </c>
      <c r="G2" s="29" t="s">
        <v>3</v>
      </c>
      <c r="H2" s="95" t="s">
        <v>65</v>
      </c>
      <c r="I2" s="29" t="s">
        <v>65</v>
      </c>
    </row>
    <row r="3" spans="2:9" ht="15" customHeight="1">
      <c r="B3" s="30"/>
      <c r="C3" s="168"/>
      <c r="D3" s="127" t="s">
        <v>4</v>
      </c>
      <c r="E3" s="128"/>
      <c r="F3" s="96" t="s">
        <v>2</v>
      </c>
      <c r="G3" s="31"/>
      <c r="H3" s="96" t="s">
        <v>66</v>
      </c>
      <c r="I3" s="142" t="s">
        <v>68</v>
      </c>
    </row>
    <row r="4" spans="2:9" ht="15" customHeight="1">
      <c r="B4" s="26"/>
      <c r="C4" s="169"/>
      <c r="D4" s="129"/>
      <c r="E4" s="130"/>
      <c r="F4" s="97"/>
      <c r="G4" s="27"/>
      <c r="H4" s="144" t="s">
        <v>67</v>
      </c>
      <c r="I4" s="143" t="s">
        <v>67</v>
      </c>
    </row>
    <row r="5" spans="2:10" s="16" customFormat="1" ht="15" customHeight="1">
      <c r="B5" s="165">
        <v>1</v>
      </c>
      <c r="C5" s="73">
        <v>2</v>
      </c>
      <c r="D5" s="32">
        <v>3</v>
      </c>
      <c r="E5" s="73"/>
      <c r="F5" s="165">
        <v>4</v>
      </c>
      <c r="G5" s="166">
        <v>5</v>
      </c>
      <c r="H5" s="165">
        <v>6</v>
      </c>
      <c r="I5" s="166">
        <v>7</v>
      </c>
      <c r="J5" s="152"/>
    </row>
    <row r="6" spans="2:10" ht="15" customHeight="1">
      <c r="B6" s="103" t="s">
        <v>5</v>
      </c>
      <c r="C6" s="113" t="s">
        <v>15</v>
      </c>
      <c r="D6" s="20" t="s">
        <v>6</v>
      </c>
      <c r="E6" s="20"/>
      <c r="F6" s="6" t="s">
        <v>5</v>
      </c>
      <c r="G6" s="33" t="s">
        <v>5</v>
      </c>
      <c r="H6" s="6" t="s">
        <v>5</v>
      </c>
      <c r="I6" s="33" t="s">
        <v>5</v>
      </c>
      <c r="J6" s="153"/>
    </row>
    <row r="7" spans="2:10" s="18" customFormat="1" ht="12">
      <c r="B7" s="59">
        <v>1</v>
      </c>
      <c r="C7" s="114" t="s">
        <v>16</v>
      </c>
      <c r="D7" s="51" t="s">
        <v>36</v>
      </c>
      <c r="E7" s="51"/>
      <c r="F7" s="37" t="s">
        <v>22</v>
      </c>
      <c r="G7" s="93">
        <v>1</v>
      </c>
      <c r="H7" s="37"/>
      <c r="I7" s="93"/>
      <c r="J7" s="153"/>
    </row>
    <row r="8" spans="2:10" s="18" customFormat="1" ht="15" customHeight="1">
      <c r="B8" s="49" t="s">
        <v>5</v>
      </c>
      <c r="C8" s="115" t="s">
        <v>28</v>
      </c>
      <c r="D8" s="48" t="s">
        <v>17</v>
      </c>
      <c r="E8" s="48"/>
      <c r="F8" s="49" t="s">
        <v>5</v>
      </c>
      <c r="G8" s="50" t="s">
        <v>5</v>
      </c>
      <c r="H8" s="49" t="s">
        <v>5</v>
      </c>
      <c r="I8" s="50" t="s">
        <v>5</v>
      </c>
      <c r="J8" s="153"/>
    </row>
    <row r="9" spans="2:12" ht="15" customHeight="1">
      <c r="B9" s="19"/>
      <c r="C9" s="158" t="s">
        <v>40</v>
      </c>
      <c r="D9" s="159" t="s">
        <v>18</v>
      </c>
      <c r="E9" s="159"/>
      <c r="F9" s="19"/>
      <c r="G9" s="160"/>
      <c r="H9" s="19"/>
      <c r="I9" s="161"/>
      <c r="J9" s="153"/>
      <c r="L9" s="17"/>
    </row>
    <row r="10" spans="2:12" s="18" customFormat="1" ht="12">
      <c r="B10" s="59"/>
      <c r="C10" s="87" t="s">
        <v>41</v>
      </c>
      <c r="D10" s="34" t="s">
        <v>39</v>
      </c>
      <c r="E10" s="47"/>
      <c r="F10" s="88"/>
      <c r="G10" s="52"/>
      <c r="H10" s="88"/>
      <c r="I10" s="52"/>
      <c r="J10" s="153"/>
      <c r="L10" s="40"/>
    </row>
    <row r="11" spans="2:12" s="18" customFormat="1" ht="12">
      <c r="B11" s="60">
        <v>2</v>
      </c>
      <c r="C11" s="116"/>
      <c r="D11" s="145" t="s">
        <v>88</v>
      </c>
      <c r="E11" s="94"/>
      <c r="F11" s="89" t="s">
        <v>29</v>
      </c>
      <c r="G11" s="108">
        <f>213*2.25*1.1</f>
        <v>527.1750000000001</v>
      </c>
      <c r="H11" s="89"/>
      <c r="I11" s="108"/>
      <c r="J11" s="153"/>
      <c r="K11" s="54"/>
      <c r="L11" s="40"/>
    </row>
    <row r="12" spans="2:12" s="18" customFormat="1" ht="12">
      <c r="B12" s="60">
        <v>3</v>
      </c>
      <c r="C12" s="116"/>
      <c r="D12" s="145" t="s">
        <v>87</v>
      </c>
      <c r="E12" s="94"/>
      <c r="F12" s="89" t="s">
        <v>7</v>
      </c>
      <c r="G12" s="108">
        <f>(22+17)*6</f>
        <v>234</v>
      </c>
      <c r="H12" s="89"/>
      <c r="I12" s="108"/>
      <c r="J12" s="153"/>
      <c r="K12" s="54"/>
      <c r="L12" s="40"/>
    </row>
    <row r="13" spans="2:12" s="18" customFormat="1" ht="12" customHeight="1">
      <c r="B13" s="59"/>
      <c r="C13" s="87" t="s">
        <v>42</v>
      </c>
      <c r="D13" s="34" t="s">
        <v>69</v>
      </c>
      <c r="E13" s="47"/>
      <c r="F13" s="104"/>
      <c r="G13" s="44"/>
      <c r="H13" s="104"/>
      <c r="I13" s="44"/>
      <c r="J13" s="154"/>
      <c r="L13" s="40"/>
    </row>
    <row r="14" spans="2:12" s="18" customFormat="1" ht="24">
      <c r="B14" s="61">
        <v>4</v>
      </c>
      <c r="C14" s="101"/>
      <c r="D14" s="109" t="s">
        <v>70</v>
      </c>
      <c r="E14" s="147"/>
      <c r="F14" s="141" t="s">
        <v>29</v>
      </c>
      <c r="G14" s="108">
        <f>120+155</f>
        <v>275</v>
      </c>
      <c r="H14" s="141"/>
      <c r="I14" s="46"/>
      <c r="J14" s="153"/>
      <c r="L14" s="40"/>
    </row>
    <row r="15" spans="2:12" ht="15" customHeight="1">
      <c r="B15" s="65" t="s">
        <v>5</v>
      </c>
      <c r="C15" s="84" t="s">
        <v>43</v>
      </c>
      <c r="D15" s="137" t="s">
        <v>8</v>
      </c>
      <c r="E15" s="137"/>
      <c r="F15" s="138" t="s">
        <v>5</v>
      </c>
      <c r="G15" s="67" t="s">
        <v>5</v>
      </c>
      <c r="H15" s="138" t="s">
        <v>5</v>
      </c>
      <c r="I15" s="146" t="s">
        <v>5</v>
      </c>
      <c r="J15" s="154"/>
      <c r="L15" s="17"/>
    </row>
    <row r="16" spans="2:12" ht="12">
      <c r="B16" s="59"/>
      <c r="C16" s="120" t="s">
        <v>44</v>
      </c>
      <c r="D16" s="71" t="s">
        <v>19</v>
      </c>
      <c r="E16" s="71"/>
      <c r="F16" s="53"/>
      <c r="G16" s="45"/>
      <c r="H16" s="53"/>
      <c r="I16" s="45"/>
      <c r="J16" s="154"/>
      <c r="L16" s="17"/>
    </row>
    <row r="17" spans="2:12" s="18" customFormat="1" ht="12">
      <c r="B17" s="59">
        <v>5</v>
      </c>
      <c r="C17" s="114" t="s">
        <v>23</v>
      </c>
      <c r="D17" s="170" t="s">
        <v>24</v>
      </c>
      <c r="E17" s="171"/>
      <c r="F17" s="37" t="s">
        <v>9</v>
      </c>
      <c r="G17" s="44">
        <f>SUM(E18:E20)</f>
        <v>19131</v>
      </c>
      <c r="H17" s="37"/>
      <c r="I17" s="93"/>
      <c r="J17" s="153"/>
      <c r="L17" s="40"/>
    </row>
    <row r="18" spans="2:12" s="18" customFormat="1" ht="12">
      <c r="B18" s="60"/>
      <c r="C18" s="119"/>
      <c r="D18" s="135" t="s">
        <v>71</v>
      </c>
      <c r="E18" s="78">
        <v>14013</v>
      </c>
      <c r="F18" s="28"/>
      <c r="G18" s="45"/>
      <c r="H18" s="28"/>
      <c r="I18" s="45"/>
      <c r="J18" s="153"/>
      <c r="L18" s="40"/>
    </row>
    <row r="19" spans="2:12" s="18" customFormat="1" ht="12">
      <c r="B19" s="60"/>
      <c r="C19" s="119"/>
      <c r="D19" s="135" t="s">
        <v>57</v>
      </c>
      <c r="E19" s="78">
        <v>3361</v>
      </c>
      <c r="F19" s="28"/>
      <c r="G19" s="45"/>
      <c r="H19" s="28"/>
      <c r="I19" s="45"/>
      <c r="J19" s="154"/>
      <c r="L19" s="40"/>
    </row>
    <row r="20" spans="2:12" s="18" customFormat="1" ht="12">
      <c r="B20" s="60"/>
      <c r="C20" s="119"/>
      <c r="D20" s="135" t="s">
        <v>100</v>
      </c>
      <c r="E20" s="78">
        <v>1757</v>
      </c>
      <c r="F20" s="28"/>
      <c r="G20" s="45"/>
      <c r="H20" s="28"/>
      <c r="I20" s="45"/>
      <c r="J20" s="154"/>
      <c r="L20" s="40"/>
    </row>
    <row r="21" spans="2:12" s="18" customFormat="1" ht="12">
      <c r="B21" s="68">
        <v>6</v>
      </c>
      <c r="C21" s="100"/>
      <c r="D21" s="91" t="s">
        <v>115</v>
      </c>
      <c r="E21" s="79"/>
      <c r="F21" s="64" t="s">
        <v>104</v>
      </c>
      <c r="G21" s="42">
        <v>26</v>
      </c>
      <c r="H21" s="64"/>
      <c r="I21" s="42"/>
      <c r="J21" s="153"/>
      <c r="L21" s="55"/>
    </row>
    <row r="22" spans="2:10" s="18" customFormat="1" ht="12">
      <c r="B22" s="65" t="s">
        <v>5</v>
      </c>
      <c r="C22" s="113" t="s">
        <v>45</v>
      </c>
      <c r="D22" s="77" t="s">
        <v>10</v>
      </c>
      <c r="E22" s="36"/>
      <c r="F22" s="65" t="s">
        <v>5</v>
      </c>
      <c r="G22" s="66" t="s">
        <v>5</v>
      </c>
      <c r="H22" s="65" t="s">
        <v>5</v>
      </c>
      <c r="I22" s="66" t="s">
        <v>5</v>
      </c>
      <c r="J22" s="153"/>
    </row>
    <row r="23" spans="2:10" s="18" customFormat="1" ht="12">
      <c r="B23" s="104"/>
      <c r="C23" s="121" t="s">
        <v>46</v>
      </c>
      <c r="D23" s="70" t="s">
        <v>20</v>
      </c>
      <c r="E23" s="75"/>
      <c r="F23" s="19"/>
      <c r="G23" s="41"/>
      <c r="H23" s="19"/>
      <c r="I23" s="41"/>
      <c r="J23" s="153"/>
    </row>
    <row r="24" spans="2:10" s="18" customFormat="1" ht="12">
      <c r="B24" s="102"/>
      <c r="C24" s="114" t="s">
        <v>47</v>
      </c>
      <c r="D24" s="51" t="s">
        <v>79</v>
      </c>
      <c r="E24" s="76"/>
      <c r="F24" s="37"/>
      <c r="G24" s="43"/>
      <c r="H24" s="37"/>
      <c r="I24" s="43"/>
      <c r="J24" s="153"/>
    </row>
    <row r="25" spans="2:10" s="18" customFormat="1" ht="12">
      <c r="B25" s="68">
        <v>7</v>
      </c>
      <c r="C25" s="119"/>
      <c r="D25" s="76" t="s">
        <v>72</v>
      </c>
      <c r="E25" s="76"/>
      <c r="F25" s="28" t="s">
        <v>29</v>
      </c>
      <c r="G25" s="42">
        <f>SUM(E26:E27)</f>
        <v>104.8</v>
      </c>
      <c r="H25" s="28"/>
      <c r="I25" s="42"/>
      <c r="J25" s="153"/>
    </row>
    <row r="26" spans="2:12" s="18" customFormat="1" ht="12">
      <c r="B26" s="60"/>
      <c r="C26" s="119"/>
      <c r="D26" s="135" t="s">
        <v>71</v>
      </c>
      <c r="E26" s="162">
        <v>92</v>
      </c>
      <c r="F26" s="28"/>
      <c r="G26" s="45"/>
      <c r="H26" s="28"/>
      <c r="I26" s="45"/>
      <c r="J26" s="153"/>
      <c r="L26" s="40"/>
    </row>
    <row r="27" spans="2:12" s="18" customFormat="1" ht="12">
      <c r="B27" s="60"/>
      <c r="C27" s="119"/>
      <c r="D27" s="135" t="s">
        <v>100</v>
      </c>
      <c r="E27" s="162">
        <v>12.8</v>
      </c>
      <c r="F27" s="28"/>
      <c r="G27" s="45"/>
      <c r="H27" s="28"/>
      <c r="I27" s="45"/>
      <c r="J27" s="154"/>
      <c r="L27" s="40"/>
    </row>
    <row r="28" spans="2:12" s="18" customFormat="1" ht="12">
      <c r="B28" s="102"/>
      <c r="C28" s="114" t="s">
        <v>30</v>
      </c>
      <c r="D28" s="39" t="s">
        <v>31</v>
      </c>
      <c r="E28" s="39"/>
      <c r="F28" s="37"/>
      <c r="G28" s="43"/>
      <c r="H28" s="37"/>
      <c r="I28" s="43"/>
      <c r="J28" s="153"/>
      <c r="L28" s="55"/>
    </row>
    <row r="29" spans="2:12" s="18" customFormat="1" ht="12">
      <c r="B29" s="68">
        <v>8</v>
      </c>
      <c r="C29" s="119"/>
      <c r="D29" s="112" t="s">
        <v>101</v>
      </c>
      <c r="E29" s="112"/>
      <c r="F29" s="28" t="s">
        <v>29</v>
      </c>
      <c r="G29" s="42">
        <v>16</v>
      </c>
      <c r="H29" s="28"/>
      <c r="I29" s="42"/>
      <c r="J29" s="153"/>
      <c r="L29" s="55"/>
    </row>
    <row r="30" spans="2:12" s="18" customFormat="1" ht="12">
      <c r="B30" s="105"/>
      <c r="C30" s="121" t="s">
        <v>48</v>
      </c>
      <c r="D30" s="172" t="s">
        <v>21</v>
      </c>
      <c r="E30" s="173"/>
      <c r="F30" s="19"/>
      <c r="G30" s="56"/>
      <c r="H30" s="19"/>
      <c r="I30" s="56"/>
      <c r="J30" s="153"/>
      <c r="L30" s="55"/>
    </row>
    <row r="31" spans="2:12" s="18" customFormat="1" ht="12">
      <c r="B31" s="102"/>
      <c r="C31" s="87" t="s">
        <v>35</v>
      </c>
      <c r="D31" s="74" t="s">
        <v>73</v>
      </c>
      <c r="E31" s="35"/>
      <c r="F31" s="63"/>
      <c r="G31" s="43"/>
      <c r="H31" s="63"/>
      <c r="I31" s="43"/>
      <c r="J31" s="153"/>
      <c r="L31" s="55"/>
    </row>
    <row r="32" spans="2:12" s="18" customFormat="1" ht="12">
      <c r="B32" s="68">
        <v>9</v>
      </c>
      <c r="C32" s="100"/>
      <c r="D32" s="91" t="s">
        <v>74</v>
      </c>
      <c r="E32" s="79"/>
      <c r="F32" s="64" t="s">
        <v>29</v>
      </c>
      <c r="G32" s="42">
        <f>SUM(E33:E34)</f>
        <v>27.1</v>
      </c>
      <c r="H32" s="64"/>
      <c r="I32" s="42"/>
      <c r="J32" s="153"/>
      <c r="L32" s="55"/>
    </row>
    <row r="33" spans="2:12" s="18" customFormat="1" ht="12">
      <c r="B33" s="68"/>
      <c r="C33" s="100"/>
      <c r="D33" s="135" t="s">
        <v>76</v>
      </c>
      <c r="E33" s="162">
        <v>11.1</v>
      </c>
      <c r="F33" s="64"/>
      <c r="G33" s="42"/>
      <c r="H33" s="64"/>
      <c r="I33" s="42"/>
      <c r="J33" s="153"/>
      <c r="L33" s="55"/>
    </row>
    <row r="34" spans="2:12" s="18" customFormat="1" ht="12">
      <c r="B34" s="68"/>
      <c r="C34" s="100"/>
      <c r="D34" s="135" t="s">
        <v>75</v>
      </c>
      <c r="E34" s="162">
        <v>16</v>
      </c>
      <c r="F34" s="64"/>
      <c r="G34" s="42"/>
      <c r="H34" s="64"/>
      <c r="I34" s="42"/>
      <c r="J34" s="153"/>
      <c r="L34" s="55"/>
    </row>
    <row r="35" spans="2:10" s="18" customFormat="1" ht="12">
      <c r="B35" s="136" t="s">
        <v>5</v>
      </c>
      <c r="C35" s="118" t="s">
        <v>49</v>
      </c>
      <c r="D35" s="137" t="s">
        <v>37</v>
      </c>
      <c r="E35" s="137"/>
      <c r="F35" s="65" t="s">
        <v>5</v>
      </c>
      <c r="G35" s="66" t="s">
        <v>5</v>
      </c>
      <c r="H35" s="65" t="s">
        <v>5</v>
      </c>
      <c r="I35" s="66" t="s">
        <v>5</v>
      </c>
      <c r="J35" s="153"/>
    </row>
    <row r="36" spans="2:11" s="18" customFormat="1" ht="12">
      <c r="B36" s="105"/>
      <c r="C36" s="121" t="s">
        <v>50</v>
      </c>
      <c r="D36" s="172" t="s">
        <v>26</v>
      </c>
      <c r="E36" s="173"/>
      <c r="F36" s="28"/>
      <c r="G36" s="42"/>
      <c r="H36" s="28"/>
      <c r="I36" s="42"/>
      <c r="J36" s="155"/>
      <c r="K36" s="57"/>
    </row>
    <row r="37" spans="2:11" s="18" customFormat="1" ht="14.25" customHeight="1">
      <c r="B37" s="102">
        <v>10</v>
      </c>
      <c r="C37" s="114" t="s">
        <v>95</v>
      </c>
      <c r="D37" s="51" t="s">
        <v>90</v>
      </c>
      <c r="E37" s="51"/>
      <c r="F37" s="37" t="s">
        <v>7</v>
      </c>
      <c r="G37" s="43">
        <f>E38+E39</f>
        <v>234.60000000000002</v>
      </c>
      <c r="H37" s="37"/>
      <c r="I37" s="43"/>
      <c r="J37" s="153"/>
      <c r="K37" s="58"/>
    </row>
    <row r="38" spans="2:11" s="18" customFormat="1" ht="14.25" customHeight="1">
      <c r="B38" s="68"/>
      <c r="C38" s="119"/>
      <c r="D38" s="72" t="s">
        <v>57</v>
      </c>
      <c r="E38" s="55">
        <f>56.5+8.5</f>
        <v>65</v>
      </c>
      <c r="F38" s="28"/>
      <c r="G38" s="42"/>
      <c r="H38" s="28"/>
      <c r="I38" s="42"/>
      <c r="J38" s="153"/>
      <c r="K38" s="58"/>
    </row>
    <row r="39" spans="2:11" s="18" customFormat="1" ht="14.25" customHeight="1">
      <c r="B39" s="68"/>
      <c r="C39" s="119"/>
      <c r="D39" s="72" t="s">
        <v>71</v>
      </c>
      <c r="E39" s="55">
        <f>40+8.4+42+66*1.2</f>
        <v>169.60000000000002</v>
      </c>
      <c r="F39" s="28"/>
      <c r="G39" s="42"/>
      <c r="H39" s="28"/>
      <c r="I39" s="42"/>
      <c r="J39" s="153"/>
      <c r="K39" s="58"/>
    </row>
    <row r="40" spans="2:10" s="18" customFormat="1" ht="12">
      <c r="B40" s="105"/>
      <c r="C40" s="121" t="s">
        <v>51</v>
      </c>
      <c r="D40" s="149" t="s">
        <v>32</v>
      </c>
      <c r="E40" s="149"/>
      <c r="F40" s="19"/>
      <c r="G40" s="56"/>
      <c r="H40" s="19"/>
      <c r="I40" s="56"/>
      <c r="J40" s="153"/>
    </row>
    <row r="41" spans="2:10" s="18" customFormat="1" ht="12">
      <c r="B41" s="102">
        <v>11</v>
      </c>
      <c r="C41" s="114" t="s">
        <v>33</v>
      </c>
      <c r="D41" s="174" t="s">
        <v>34</v>
      </c>
      <c r="E41" s="171"/>
      <c r="F41" s="37" t="s">
        <v>7</v>
      </c>
      <c r="G41" s="44">
        <f>SUM(E42:E44)</f>
        <v>149.6</v>
      </c>
      <c r="H41" s="37"/>
      <c r="I41" s="44"/>
      <c r="J41" s="153"/>
    </row>
    <row r="42" spans="2:10" s="18" customFormat="1" ht="12">
      <c r="B42" s="68"/>
      <c r="C42" s="119"/>
      <c r="D42" s="72" t="s">
        <v>80</v>
      </c>
      <c r="E42" s="157">
        <f>83.5</f>
        <v>83.5</v>
      </c>
      <c r="F42" s="28"/>
      <c r="G42" s="45"/>
      <c r="H42" s="28"/>
      <c r="I42" s="45"/>
      <c r="J42" s="153"/>
    </row>
    <row r="43" spans="2:10" s="18" customFormat="1" ht="12">
      <c r="B43" s="68"/>
      <c r="C43" s="119"/>
      <c r="D43" s="72" t="s">
        <v>81</v>
      </c>
      <c r="E43" s="157">
        <v>44.5</v>
      </c>
      <c r="F43" s="28"/>
      <c r="G43" s="45"/>
      <c r="H43" s="28"/>
      <c r="I43" s="45"/>
      <c r="J43" s="153"/>
    </row>
    <row r="44" spans="2:10" s="18" customFormat="1" ht="12">
      <c r="B44" s="68"/>
      <c r="C44" s="119"/>
      <c r="D44" s="72" t="s">
        <v>82</v>
      </c>
      <c r="E44" s="157">
        <v>21.6</v>
      </c>
      <c r="F44" s="28"/>
      <c r="G44" s="45"/>
      <c r="H44" s="28"/>
      <c r="I44" s="45"/>
      <c r="J44" s="153"/>
    </row>
    <row r="45" spans="2:10" s="18" customFormat="1" ht="12">
      <c r="B45" s="105"/>
      <c r="C45" s="121" t="s">
        <v>97</v>
      </c>
      <c r="D45" s="149" t="s">
        <v>105</v>
      </c>
      <c r="E45" s="149"/>
      <c r="F45" s="19"/>
      <c r="G45" s="56"/>
      <c r="H45" s="19"/>
      <c r="I45" s="56"/>
      <c r="J45" s="153"/>
    </row>
    <row r="46" spans="2:10" s="18" customFormat="1" ht="12">
      <c r="B46" s="102">
        <v>12</v>
      </c>
      <c r="C46" s="114" t="s">
        <v>98</v>
      </c>
      <c r="D46" s="174" t="s">
        <v>99</v>
      </c>
      <c r="E46" s="171"/>
      <c r="F46" s="37" t="s">
        <v>7</v>
      </c>
      <c r="G46" s="44">
        <v>40.2</v>
      </c>
      <c r="H46" s="37"/>
      <c r="I46" s="44"/>
      <c r="J46" s="153"/>
    </row>
    <row r="47" spans="2:10" s="18" customFormat="1" ht="12">
      <c r="B47" s="105"/>
      <c r="C47" s="121" t="s">
        <v>111</v>
      </c>
      <c r="D47" s="149" t="s">
        <v>106</v>
      </c>
      <c r="E47" s="149"/>
      <c r="F47" s="19"/>
      <c r="G47" s="56"/>
      <c r="H47" s="19"/>
      <c r="I47" s="56"/>
      <c r="J47" s="153"/>
    </row>
    <row r="48" spans="2:10" s="18" customFormat="1" ht="12">
      <c r="B48" s="102">
        <v>13</v>
      </c>
      <c r="C48" s="114" t="s">
        <v>112</v>
      </c>
      <c r="D48" s="174" t="s">
        <v>107</v>
      </c>
      <c r="E48" s="171"/>
      <c r="F48" s="37" t="s">
        <v>7</v>
      </c>
      <c r="G48" s="44">
        <f>30+21</f>
        <v>51</v>
      </c>
      <c r="H48" s="37"/>
      <c r="I48" s="44"/>
      <c r="J48" s="153"/>
    </row>
    <row r="49" spans="2:10" s="18" customFormat="1" ht="12">
      <c r="B49" s="136" t="s">
        <v>5</v>
      </c>
      <c r="C49" s="118" t="s">
        <v>92</v>
      </c>
      <c r="D49" s="137" t="s">
        <v>91</v>
      </c>
      <c r="E49" s="137"/>
      <c r="F49" s="65" t="s">
        <v>5</v>
      </c>
      <c r="G49" s="66" t="s">
        <v>5</v>
      </c>
      <c r="H49" s="65" t="s">
        <v>5</v>
      </c>
      <c r="I49" s="66" t="s">
        <v>5</v>
      </c>
      <c r="J49" s="153"/>
    </row>
    <row r="50" spans="2:11" s="18" customFormat="1" ht="14.25" customHeight="1">
      <c r="B50" s="102">
        <v>14</v>
      </c>
      <c r="C50" s="114" t="s">
        <v>94</v>
      </c>
      <c r="D50" s="51" t="s">
        <v>93</v>
      </c>
      <c r="E50" s="51"/>
      <c r="F50" s="37" t="s">
        <v>38</v>
      </c>
      <c r="G50" s="43">
        <f>E51</f>
        <v>43</v>
      </c>
      <c r="H50" s="37"/>
      <c r="I50" s="43"/>
      <c r="J50" s="153"/>
      <c r="K50" s="58"/>
    </row>
    <row r="51" spans="2:11" s="18" customFormat="1" ht="14.25" customHeight="1">
      <c r="B51" s="68"/>
      <c r="C51" s="119"/>
      <c r="D51" s="72" t="s">
        <v>96</v>
      </c>
      <c r="E51" s="55">
        <v>43</v>
      </c>
      <c r="F51" s="28"/>
      <c r="G51" s="42"/>
      <c r="H51" s="28"/>
      <c r="I51" s="42"/>
      <c r="J51" s="153"/>
      <c r="K51" s="58"/>
    </row>
    <row r="52" spans="2:10" ht="15" customHeight="1">
      <c r="B52" s="136" t="s">
        <v>5</v>
      </c>
      <c r="C52" s="118" t="s">
        <v>52</v>
      </c>
      <c r="D52" s="137" t="s">
        <v>13</v>
      </c>
      <c r="E52" s="137"/>
      <c r="F52" s="65" t="s">
        <v>5</v>
      </c>
      <c r="G52" s="66" t="s">
        <v>5</v>
      </c>
      <c r="H52" s="65" t="s">
        <v>5</v>
      </c>
      <c r="I52" s="66" t="s">
        <v>5</v>
      </c>
      <c r="J52" s="153"/>
    </row>
    <row r="53" spans="2:10" ht="15" customHeight="1">
      <c r="B53" s="68"/>
      <c r="C53" s="87" t="s">
        <v>53</v>
      </c>
      <c r="D53" s="74" t="s">
        <v>83</v>
      </c>
      <c r="E53" s="71"/>
      <c r="F53" s="37"/>
      <c r="G53" s="42"/>
      <c r="H53" s="37"/>
      <c r="I53" s="42"/>
      <c r="J53" s="153"/>
    </row>
    <row r="54" spans="2:10" s="18" customFormat="1" ht="12">
      <c r="B54" s="106">
        <v>15</v>
      </c>
      <c r="C54" s="122"/>
      <c r="D54" s="82" t="s">
        <v>84</v>
      </c>
      <c r="E54" s="85"/>
      <c r="F54" s="64" t="s">
        <v>38</v>
      </c>
      <c r="G54" s="45">
        <f>6.5+6</f>
        <v>12.5</v>
      </c>
      <c r="H54" s="64"/>
      <c r="I54" s="45"/>
      <c r="J54" s="153"/>
    </row>
    <row r="55" spans="2:10" s="18" customFormat="1" ht="12">
      <c r="B55" s="139" t="s">
        <v>5</v>
      </c>
      <c r="C55" s="83" t="s">
        <v>63</v>
      </c>
      <c r="D55" s="83" t="s">
        <v>64</v>
      </c>
      <c r="E55" s="84"/>
      <c r="F55" s="140" t="s">
        <v>5</v>
      </c>
      <c r="G55" s="66" t="s">
        <v>5</v>
      </c>
      <c r="H55" s="140" t="s">
        <v>5</v>
      </c>
      <c r="I55" s="66" t="s">
        <v>5</v>
      </c>
      <c r="J55" s="153"/>
    </row>
    <row r="56" spans="2:10" s="18" customFormat="1" ht="12">
      <c r="B56" s="107">
        <v>16</v>
      </c>
      <c r="C56" s="117" t="s">
        <v>103</v>
      </c>
      <c r="D56" s="148" t="s">
        <v>108</v>
      </c>
      <c r="E56" s="148"/>
      <c r="F56" s="38" t="s">
        <v>38</v>
      </c>
      <c r="G56" s="46">
        <v>13.5</v>
      </c>
      <c r="H56" s="19"/>
      <c r="I56" s="46"/>
      <c r="J56" s="156"/>
    </row>
    <row r="57" spans="2:10" s="18" customFormat="1" ht="12">
      <c r="B57" s="107">
        <v>17</v>
      </c>
      <c r="C57" s="114" t="s">
        <v>109</v>
      </c>
      <c r="D57" s="148" t="s">
        <v>110</v>
      </c>
      <c r="E57" s="148"/>
      <c r="F57" s="38" t="s">
        <v>38</v>
      </c>
      <c r="G57" s="46">
        <v>22</v>
      </c>
      <c r="H57" s="38"/>
      <c r="I57" s="46"/>
      <c r="J57" s="156"/>
    </row>
    <row r="58" spans="2:10" ht="15" customHeight="1">
      <c r="B58" s="131" t="s">
        <v>5</v>
      </c>
      <c r="C58" s="83" t="s">
        <v>54</v>
      </c>
      <c r="D58" s="98" t="s">
        <v>14</v>
      </c>
      <c r="E58" s="99"/>
      <c r="F58" s="132" t="s">
        <v>5</v>
      </c>
      <c r="G58" s="133" t="s">
        <v>5</v>
      </c>
      <c r="H58" s="132" t="s">
        <v>5</v>
      </c>
      <c r="I58" s="133" t="s">
        <v>5</v>
      </c>
      <c r="J58" s="153"/>
    </row>
    <row r="59" spans="2:10" s="18" customFormat="1" ht="12">
      <c r="B59" s="53"/>
      <c r="C59" s="114" t="s">
        <v>55</v>
      </c>
      <c r="D59" s="39" t="s">
        <v>85</v>
      </c>
      <c r="E59" s="92"/>
      <c r="F59" s="37"/>
      <c r="G59" s="43"/>
      <c r="H59" s="37"/>
      <c r="I59" s="43"/>
      <c r="J59" s="153"/>
    </row>
    <row r="60" spans="2:10" s="18" customFormat="1" ht="12">
      <c r="B60" s="53">
        <v>18</v>
      </c>
      <c r="C60" s="119"/>
      <c r="D60" s="111" t="s">
        <v>86</v>
      </c>
      <c r="E60" s="69"/>
      <c r="F60" s="28" t="s">
        <v>7</v>
      </c>
      <c r="G60" s="42">
        <f>20.1+8.5+16+250</f>
        <v>294.6</v>
      </c>
      <c r="H60" s="28"/>
      <c r="I60" s="42"/>
      <c r="J60" s="153"/>
    </row>
    <row r="61" spans="2:10" s="18" customFormat="1" ht="12">
      <c r="B61" s="37"/>
      <c r="C61" s="87" t="s">
        <v>56</v>
      </c>
      <c r="D61" s="80" t="s">
        <v>27</v>
      </c>
      <c r="E61" s="81"/>
      <c r="F61" s="63"/>
      <c r="G61" s="44"/>
      <c r="H61" s="63"/>
      <c r="I61" s="44"/>
      <c r="J61" s="153"/>
    </row>
    <row r="62" spans="2:10" s="18" customFormat="1" ht="24">
      <c r="B62" s="38">
        <v>19</v>
      </c>
      <c r="C62" s="101"/>
      <c r="D62" s="163" t="s">
        <v>60</v>
      </c>
      <c r="E62" s="164"/>
      <c r="F62" s="62" t="s">
        <v>7</v>
      </c>
      <c r="G62" s="46">
        <f>22+13+70</f>
        <v>105</v>
      </c>
      <c r="H62" s="62"/>
      <c r="I62" s="46"/>
      <c r="J62" s="153"/>
    </row>
    <row r="63" spans="2:10" s="18" customFormat="1" ht="12">
      <c r="B63" s="59"/>
      <c r="C63" s="87" t="s">
        <v>77</v>
      </c>
      <c r="D63" s="34" t="s">
        <v>78</v>
      </c>
      <c r="E63" s="47"/>
      <c r="F63" s="63"/>
      <c r="G63" s="44"/>
      <c r="H63" s="63"/>
      <c r="I63" s="44"/>
      <c r="J63" s="153"/>
    </row>
    <row r="64" spans="2:10" s="18" customFormat="1" ht="24">
      <c r="B64" s="60">
        <v>20</v>
      </c>
      <c r="C64" s="100"/>
      <c r="D64" s="91" t="s">
        <v>113</v>
      </c>
      <c r="E64" s="78"/>
      <c r="F64" s="64" t="s">
        <v>38</v>
      </c>
      <c r="G64" s="108">
        <v>22</v>
      </c>
      <c r="H64" s="64"/>
      <c r="I64" s="108"/>
      <c r="J64" s="153"/>
    </row>
    <row r="65" spans="2:10" s="18" customFormat="1" ht="24">
      <c r="B65" s="60">
        <v>21</v>
      </c>
      <c r="C65" s="100"/>
      <c r="D65" s="91" t="s">
        <v>114</v>
      </c>
      <c r="E65" s="78"/>
      <c r="F65" s="64" t="s">
        <v>102</v>
      </c>
      <c r="G65" s="108">
        <v>1</v>
      </c>
      <c r="H65" s="64"/>
      <c r="I65" s="108"/>
      <c r="J65" s="153"/>
    </row>
    <row r="66" spans="2:10" s="18" customFormat="1" ht="12">
      <c r="B66" s="59"/>
      <c r="C66" s="87" t="s">
        <v>11</v>
      </c>
      <c r="D66" s="34" t="s">
        <v>12</v>
      </c>
      <c r="E66" s="47"/>
      <c r="F66" s="63"/>
      <c r="G66" s="44"/>
      <c r="H66" s="63"/>
      <c r="I66" s="44"/>
      <c r="J66" s="153"/>
    </row>
    <row r="67" spans="2:10" s="18" customFormat="1" ht="12">
      <c r="B67" s="60">
        <v>22</v>
      </c>
      <c r="C67" s="100"/>
      <c r="D67" s="91" t="s">
        <v>58</v>
      </c>
      <c r="E67" s="78"/>
      <c r="F67" s="64" t="s">
        <v>25</v>
      </c>
      <c r="G67" s="108">
        <v>4</v>
      </c>
      <c r="H67" s="64"/>
      <c r="I67" s="108"/>
      <c r="J67" s="153"/>
    </row>
    <row r="68" spans="2:10" s="18" customFormat="1" ht="12">
      <c r="B68" s="61">
        <v>23</v>
      </c>
      <c r="C68" s="101"/>
      <c r="D68" s="109" t="s">
        <v>59</v>
      </c>
      <c r="E68" s="86"/>
      <c r="F68" s="62" t="s">
        <v>25</v>
      </c>
      <c r="G68" s="110">
        <v>1</v>
      </c>
      <c r="H68" s="62"/>
      <c r="I68" s="110"/>
      <c r="J68" s="153"/>
    </row>
    <row r="69" spans="2:9" ht="15" customHeight="1">
      <c r="B69" s="175" t="s">
        <v>89</v>
      </c>
      <c r="C69" s="175"/>
      <c r="D69" s="175"/>
      <c r="E69" s="175"/>
      <c r="F69" s="175"/>
      <c r="G69" s="175"/>
      <c r="H69" s="175"/>
      <c r="I69" s="150"/>
    </row>
    <row r="70" spans="2:12" s="90" customFormat="1" ht="15" customHeight="1">
      <c r="B70" s="2"/>
      <c r="C70" s="9"/>
      <c r="D70" s="7"/>
      <c r="E70" s="7"/>
      <c r="F70" s="9"/>
      <c r="G70" s="22"/>
      <c r="H70" s="9"/>
      <c r="I70" s="22"/>
      <c r="J70" s="151"/>
      <c r="K70" s="1"/>
      <c r="L70" s="1"/>
    </row>
    <row r="71" spans="2:12" s="90" customFormat="1" ht="15" customHeight="1">
      <c r="B71" s="15"/>
      <c r="C71" s="3"/>
      <c r="D71" s="1"/>
      <c r="E71" s="1"/>
      <c r="F71" s="3"/>
      <c r="G71" s="21"/>
      <c r="H71" s="3"/>
      <c r="I71" s="21"/>
      <c r="J71" s="151"/>
      <c r="K71" s="1"/>
      <c r="L71" s="1"/>
    </row>
    <row r="72" spans="2:12" s="90" customFormat="1" ht="15" customHeight="1">
      <c r="B72" s="15"/>
      <c r="C72" s="3"/>
      <c r="D72" s="1"/>
      <c r="E72" s="1"/>
      <c r="F72" s="3"/>
      <c r="G72" s="21"/>
      <c r="H72" s="3"/>
      <c r="I72" s="21"/>
      <c r="J72" s="151"/>
      <c r="K72" s="1"/>
      <c r="L72" s="1"/>
    </row>
    <row r="73" spans="2:12" s="90" customFormat="1" ht="15" customHeight="1">
      <c r="B73" s="15"/>
      <c r="C73" s="3"/>
      <c r="D73" s="1"/>
      <c r="E73" s="1"/>
      <c r="F73" s="3"/>
      <c r="G73" s="21"/>
      <c r="H73" s="3"/>
      <c r="I73" s="21"/>
      <c r="J73" s="151"/>
      <c r="K73" s="1"/>
      <c r="L73" s="1"/>
    </row>
    <row r="74" spans="2:12" s="90" customFormat="1" ht="15" customHeight="1">
      <c r="B74" s="15"/>
      <c r="C74" s="13"/>
      <c r="D74" s="13"/>
      <c r="E74" s="13"/>
      <c r="F74" s="13"/>
      <c r="G74" s="24"/>
      <c r="H74" s="13"/>
      <c r="I74" s="24"/>
      <c r="J74" s="151"/>
      <c r="K74" s="1"/>
      <c r="L74" s="1"/>
    </row>
    <row r="75" spans="2:12" s="90" customFormat="1" ht="15" customHeight="1">
      <c r="B75" s="15"/>
      <c r="C75" s="11"/>
      <c r="D75" s="8"/>
      <c r="E75" s="8"/>
      <c r="F75" s="3"/>
      <c r="G75" s="21"/>
      <c r="H75" s="3"/>
      <c r="I75" s="21"/>
      <c r="J75" s="151"/>
      <c r="K75" s="1"/>
      <c r="L75" s="1"/>
    </row>
    <row r="76" spans="2:12" s="90" customFormat="1" ht="15" customHeight="1">
      <c r="B76" s="15"/>
      <c r="C76" s="3"/>
      <c r="D76" s="8"/>
      <c r="E76" s="8"/>
      <c r="F76" s="11"/>
      <c r="G76" s="23"/>
      <c r="H76" s="11"/>
      <c r="I76" s="23"/>
      <c r="J76" s="151"/>
      <c r="K76" s="1"/>
      <c r="L76" s="1"/>
    </row>
    <row r="77" spans="2:12" s="90" customFormat="1" ht="15" customHeight="1">
      <c r="B77" s="15"/>
      <c r="C77" s="9"/>
      <c r="D77" s="7"/>
      <c r="E77" s="7"/>
      <c r="F77" s="9"/>
      <c r="G77" s="22"/>
      <c r="H77" s="9"/>
      <c r="I77" s="22"/>
      <c r="J77" s="151"/>
      <c r="K77" s="1"/>
      <c r="L77" s="1"/>
    </row>
    <row r="78" spans="2:12" s="90" customFormat="1" ht="15" customHeight="1">
      <c r="B78" s="2"/>
      <c r="C78" s="9"/>
      <c r="D78" s="7"/>
      <c r="E78" s="7"/>
      <c r="F78" s="9"/>
      <c r="G78" s="22"/>
      <c r="H78" s="9"/>
      <c r="I78" s="22"/>
      <c r="J78" s="151"/>
      <c r="K78" s="1"/>
      <c r="L78" s="1"/>
    </row>
    <row r="79" spans="2:12" s="90" customFormat="1" ht="15" customHeight="1">
      <c r="B79" s="2"/>
      <c r="C79" s="9"/>
      <c r="D79" s="7"/>
      <c r="E79" s="7"/>
      <c r="F79" s="9"/>
      <c r="G79" s="22"/>
      <c r="H79" s="9"/>
      <c r="I79" s="22"/>
      <c r="J79" s="151"/>
      <c r="K79" s="1"/>
      <c r="L79" s="1"/>
    </row>
    <row r="80" spans="2:12" s="90" customFormat="1" ht="15" customHeight="1">
      <c r="B80" s="2"/>
      <c r="C80" s="9"/>
      <c r="D80" s="7"/>
      <c r="E80" s="7"/>
      <c r="F80" s="9"/>
      <c r="G80" s="22"/>
      <c r="H80" s="9"/>
      <c r="I80" s="22"/>
      <c r="J80" s="151"/>
      <c r="K80" s="1"/>
      <c r="L80" s="1"/>
    </row>
    <row r="81" spans="2:12" s="90" customFormat="1" ht="15" customHeight="1">
      <c r="B81" s="2"/>
      <c r="C81" s="9"/>
      <c r="D81" s="7"/>
      <c r="E81" s="7"/>
      <c r="F81" s="9"/>
      <c r="G81" s="22"/>
      <c r="H81" s="9"/>
      <c r="I81" s="22"/>
      <c r="J81" s="151"/>
      <c r="K81" s="1"/>
      <c r="L81" s="1"/>
    </row>
    <row r="82" spans="2:12" s="90" customFormat="1" ht="15" customHeight="1">
      <c r="B82" s="2"/>
      <c r="C82" s="9"/>
      <c r="D82" s="7"/>
      <c r="E82" s="7"/>
      <c r="F82" s="9"/>
      <c r="G82" s="22"/>
      <c r="H82" s="9"/>
      <c r="I82" s="22"/>
      <c r="J82" s="151"/>
      <c r="K82" s="1"/>
      <c r="L82" s="1"/>
    </row>
    <row r="83" spans="2:12" s="90" customFormat="1" ht="15" customHeight="1">
      <c r="B83" s="2"/>
      <c r="C83" s="9"/>
      <c r="D83" s="7"/>
      <c r="E83" s="7"/>
      <c r="F83" s="9"/>
      <c r="G83" s="22"/>
      <c r="H83" s="9"/>
      <c r="I83" s="22"/>
      <c r="J83" s="151"/>
      <c r="K83" s="1"/>
      <c r="L83" s="1"/>
    </row>
    <row r="84" spans="2:12" s="90" customFormat="1" ht="15" customHeight="1">
      <c r="B84" s="2"/>
      <c r="C84" s="9"/>
      <c r="D84" s="7"/>
      <c r="E84" s="7"/>
      <c r="F84" s="9"/>
      <c r="G84" s="22"/>
      <c r="H84" s="9"/>
      <c r="I84" s="22"/>
      <c r="J84" s="151"/>
      <c r="K84" s="1"/>
      <c r="L84" s="1"/>
    </row>
    <row r="85" spans="2:12" s="90" customFormat="1" ht="15" customHeight="1">
      <c r="B85" s="2"/>
      <c r="C85" s="9"/>
      <c r="D85" s="7"/>
      <c r="E85" s="7"/>
      <c r="F85" s="9"/>
      <c r="G85" s="22"/>
      <c r="H85" s="9"/>
      <c r="I85" s="22"/>
      <c r="J85" s="151"/>
      <c r="K85" s="1"/>
      <c r="L85" s="1"/>
    </row>
    <row r="86" spans="2:12" s="90" customFormat="1" ht="15" customHeight="1">
      <c r="B86" s="2"/>
      <c r="C86" s="9"/>
      <c r="D86" s="7"/>
      <c r="E86" s="7"/>
      <c r="F86" s="9"/>
      <c r="G86" s="22"/>
      <c r="H86" s="9"/>
      <c r="I86" s="22"/>
      <c r="J86" s="151"/>
      <c r="K86" s="1"/>
      <c r="L86" s="1"/>
    </row>
    <row r="87" spans="2:12" s="90" customFormat="1" ht="15" customHeight="1">
      <c r="B87" s="2"/>
      <c r="C87" s="9"/>
      <c r="D87" s="9"/>
      <c r="E87" s="9"/>
      <c r="F87" s="9"/>
      <c r="G87" s="22"/>
      <c r="H87" s="9"/>
      <c r="I87" s="22"/>
      <c r="J87" s="151"/>
      <c r="K87" s="1"/>
      <c r="L87" s="1"/>
    </row>
    <row r="88" spans="2:12" s="90" customFormat="1" ht="15" customHeight="1">
      <c r="B88" s="2"/>
      <c r="C88" s="9"/>
      <c r="D88" s="7"/>
      <c r="E88" s="7"/>
      <c r="F88" s="9"/>
      <c r="G88" s="22"/>
      <c r="H88" s="9"/>
      <c r="I88" s="22"/>
      <c r="J88" s="151"/>
      <c r="K88" s="1"/>
      <c r="L88" s="1"/>
    </row>
    <row r="89" spans="2:12" s="90" customFormat="1" ht="15" customHeight="1">
      <c r="B89" s="2"/>
      <c r="C89" s="9"/>
      <c r="D89" s="7"/>
      <c r="E89" s="7"/>
      <c r="F89" s="9"/>
      <c r="G89" s="22"/>
      <c r="H89" s="9"/>
      <c r="I89" s="22"/>
      <c r="J89" s="151"/>
      <c r="K89" s="1"/>
      <c r="L89" s="1"/>
    </row>
    <row r="90" spans="2:12" s="90" customFormat="1" ht="15" customHeight="1">
      <c r="B90" s="2"/>
      <c r="C90" s="9"/>
      <c r="D90" s="7"/>
      <c r="E90" s="7"/>
      <c r="F90" s="9"/>
      <c r="G90" s="22"/>
      <c r="H90" s="9"/>
      <c r="I90" s="22"/>
      <c r="J90" s="151"/>
      <c r="K90" s="1"/>
      <c r="L90" s="1"/>
    </row>
    <row r="91" spans="2:12" s="90" customFormat="1" ht="15" customHeight="1">
      <c r="B91" s="2"/>
      <c r="C91" s="9"/>
      <c r="D91" s="7"/>
      <c r="E91" s="7"/>
      <c r="F91" s="9"/>
      <c r="G91" s="22"/>
      <c r="H91" s="9"/>
      <c r="I91" s="22"/>
      <c r="J91" s="151"/>
      <c r="K91" s="1"/>
      <c r="L91" s="1"/>
    </row>
    <row r="92" spans="2:12" s="90" customFormat="1" ht="15" customHeight="1">
      <c r="B92" s="2"/>
      <c r="C92" s="9"/>
      <c r="D92" s="7"/>
      <c r="E92" s="7"/>
      <c r="F92" s="9"/>
      <c r="G92" s="22"/>
      <c r="H92" s="9"/>
      <c r="I92" s="22"/>
      <c r="J92" s="151"/>
      <c r="K92" s="1"/>
      <c r="L92" s="1"/>
    </row>
    <row r="93" spans="2:12" s="90" customFormat="1" ht="15" customHeight="1">
      <c r="B93" s="2"/>
      <c r="C93" s="9"/>
      <c r="D93" s="9"/>
      <c r="E93" s="9"/>
      <c r="F93" s="9"/>
      <c r="G93" s="22"/>
      <c r="H93" s="9"/>
      <c r="I93" s="22"/>
      <c r="J93" s="151"/>
      <c r="K93" s="1"/>
      <c r="L93" s="1"/>
    </row>
    <row r="94" spans="2:12" s="90" customFormat="1" ht="15" customHeight="1">
      <c r="B94" s="2"/>
      <c r="C94" s="9"/>
      <c r="D94" s="7"/>
      <c r="E94" s="7"/>
      <c r="F94" s="9"/>
      <c r="G94" s="22"/>
      <c r="H94" s="9"/>
      <c r="I94" s="22"/>
      <c r="J94" s="151"/>
      <c r="K94" s="1"/>
      <c r="L94" s="1"/>
    </row>
    <row r="95" spans="2:12" s="90" customFormat="1" ht="15" customHeight="1">
      <c r="B95" s="2"/>
      <c r="C95" s="9"/>
      <c r="D95" s="7"/>
      <c r="E95" s="7"/>
      <c r="F95" s="9"/>
      <c r="G95" s="22"/>
      <c r="H95" s="9"/>
      <c r="I95" s="22"/>
      <c r="J95" s="151"/>
      <c r="K95" s="1"/>
      <c r="L95" s="1"/>
    </row>
    <row r="96" spans="2:12" s="90" customFormat="1" ht="15" customHeight="1">
      <c r="B96" s="2"/>
      <c r="C96" s="9"/>
      <c r="D96" s="7"/>
      <c r="E96" s="7"/>
      <c r="F96" s="9"/>
      <c r="G96" s="22"/>
      <c r="H96" s="9"/>
      <c r="I96" s="22"/>
      <c r="J96" s="151"/>
      <c r="K96" s="1"/>
      <c r="L96" s="1"/>
    </row>
    <row r="97" spans="2:12" s="90" customFormat="1" ht="15" customHeight="1">
      <c r="B97" s="2"/>
      <c r="C97" s="9"/>
      <c r="D97" s="9"/>
      <c r="E97" s="9"/>
      <c r="F97" s="9"/>
      <c r="G97" s="22"/>
      <c r="H97" s="9"/>
      <c r="I97" s="22"/>
      <c r="J97" s="151"/>
      <c r="K97" s="1"/>
      <c r="L97" s="1"/>
    </row>
    <row r="98" spans="2:12" s="90" customFormat="1" ht="15" customHeight="1">
      <c r="B98" s="2"/>
      <c r="C98" s="9"/>
      <c r="D98" s="9"/>
      <c r="E98" s="9"/>
      <c r="F98" s="9"/>
      <c r="G98" s="22"/>
      <c r="H98" s="9"/>
      <c r="I98" s="22"/>
      <c r="J98" s="151"/>
      <c r="K98" s="1"/>
      <c r="L98" s="1"/>
    </row>
    <row r="99" spans="2:12" s="90" customFormat="1" ht="15" customHeight="1">
      <c r="B99" s="2"/>
      <c r="C99" s="9"/>
      <c r="D99" s="7"/>
      <c r="E99" s="7"/>
      <c r="F99" s="9"/>
      <c r="G99" s="22"/>
      <c r="H99" s="9"/>
      <c r="I99" s="22"/>
      <c r="J99" s="151"/>
      <c r="K99" s="1"/>
      <c r="L99" s="1"/>
    </row>
    <row r="100" spans="2:12" s="90" customFormat="1" ht="15" customHeight="1">
      <c r="B100" s="2"/>
      <c r="C100" s="9"/>
      <c r="D100" s="7"/>
      <c r="E100" s="7"/>
      <c r="F100" s="7"/>
      <c r="G100" s="22"/>
      <c r="H100" s="7"/>
      <c r="I100" s="22"/>
      <c r="J100" s="151"/>
      <c r="K100" s="1"/>
      <c r="L100" s="1"/>
    </row>
    <row r="101" spans="2:12" s="90" customFormat="1" ht="15" customHeight="1">
      <c r="B101" s="2"/>
      <c r="C101" s="9"/>
      <c r="D101" s="7"/>
      <c r="E101" s="7"/>
      <c r="F101" s="7"/>
      <c r="G101" s="22"/>
      <c r="H101" s="7"/>
      <c r="I101" s="22"/>
      <c r="J101" s="151"/>
      <c r="K101" s="1"/>
      <c r="L101" s="1"/>
    </row>
    <row r="102" spans="2:12" s="90" customFormat="1" ht="15" customHeight="1">
      <c r="B102" s="2"/>
      <c r="C102" s="9"/>
      <c r="D102" s="7"/>
      <c r="E102" s="7"/>
      <c r="F102" s="10"/>
      <c r="G102" s="25"/>
      <c r="H102" s="10"/>
      <c r="I102" s="25"/>
      <c r="J102" s="151"/>
      <c r="K102" s="1"/>
      <c r="L102" s="1"/>
    </row>
    <row r="103" spans="2:12" s="90" customFormat="1" ht="15" customHeight="1">
      <c r="B103" s="2"/>
      <c r="C103" s="9"/>
      <c r="D103" s="9"/>
      <c r="E103" s="9"/>
      <c r="F103" s="9"/>
      <c r="G103" s="22"/>
      <c r="H103" s="9"/>
      <c r="I103" s="22"/>
      <c r="J103" s="151"/>
      <c r="K103" s="1"/>
      <c r="L103" s="1"/>
    </row>
    <row r="104" spans="2:12" s="90" customFormat="1" ht="15" customHeight="1">
      <c r="B104" s="2"/>
      <c r="C104" s="9"/>
      <c r="D104" s="7"/>
      <c r="E104" s="7"/>
      <c r="F104" s="9"/>
      <c r="G104" s="22"/>
      <c r="H104" s="9"/>
      <c r="I104" s="22"/>
      <c r="J104" s="151"/>
      <c r="K104" s="1"/>
      <c r="L104" s="1"/>
    </row>
    <row r="105" spans="2:12" s="90" customFormat="1" ht="15" customHeight="1">
      <c r="B105" s="2"/>
      <c r="C105" s="9"/>
      <c r="D105" s="7"/>
      <c r="E105" s="7"/>
      <c r="F105" s="9"/>
      <c r="G105" s="22"/>
      <c r="H105" s="9"/>
      <c r="I105" s="22"/>
      <c r="J105" s="151"/>
      <c r="K105" s="1"/>
      <c r="L105" s="1"/>
    </row>
    <row r="106" spans="2:12" s="90" customFormat="1" ht="15" customHeight="1">
      <c r="B106" s="2"/>
      <c r="C106" s="9"/>
      <c r="D106" s="8"/>
      <c r="E106" s="8"/>
      <c r="F106" s="3"/>
      <c r="G106" s="21"/>
      <c r="H106" s="3"/>
      <c r="I106" s="21"/>
      <c r="J106" s="151"/>
      <c r="K106" s="1"/>
      <c r="L106" s="1"/>
    </row>
    <row r="107" spans="2:12" s="90" customFormat="1" ht="15" customHeight="1">
      <c r="B107" s="2"/>
      <c r="C107" s="3"/>
      <c r="D107" s="8"/>
      <c r="E107" s="8"/>
      <c r="F107" s="11"/>
      <c r="G107" s="23"/>
      <c r="H107" s="11"/>
      <c r="I107" s="23"/>
      <c r="J107" s="151"/>
      <c r="K107" s="1"/>
      <c r="L107" s="1"/>
    </row>
    <row r="108" spans="2:12" s="90" customFormat="1" ht="15" customHeight="1">
      <c r="B108" s="2"/>
      <c r="C108" s="11"/>
      <c r="D108" s="11"/>
      <c r="E108" s="11"/>
      <c r="F108" s="3"/>
      <c r="G108" s="21"/>
      <c r="H108" s="3"/>
      <c r="I108" s="21"/>
      <c r="J108" s="151"/>
      <c r="K108" s="1"/>
      <c r="L108" s="1"/>
    </row>
    <row r="109" spans="2:12" s="90" customFormat="1" ht="15" customHeight="1">
      <c r="B109" s="2"/>
      <c r="C109" s="9"/>
      <c r="D109" s="7"/>
      <c r="E109" s="7"/>
      <c r="F109" s="9"/>
      <c r="G109" s="22"/>
      <c r="H109" s="9"/>
      <c r="I109" s="22"/>
      <c r="J109" s="151"/>
      <c r="K109" s="1"/>
      <c r="L109" s="1"/>
    </row>
    <row r="110" spans="2:12" s="90" customFormat="1" ht="15" customHeight="1">
      <c r="B110" s="2"/>
      <c r="C110" s="9"/>
      <c r="D110" s="12"/>
      <c r="E110" s="12"/>
      <c r="F110" s="9"/>
      <c r="G110" s="22"/>
      <c r="H110" s="9"/>
      <c r="I110" s="22"/>
      <c r="J110" s="151"/>
      <c r="K110" s="1"/>
      <c r="L110" s="1"/>
    </row>
    <row r="111" spans="2:12" s="90" customFormat="1" ht="15" customHeight="1">
      <c r="B111" s="2"/>
      <c r="C111" s="9"/>
      <c r="D111" s="10"/>
      <c r="E111" s="10"/>
      <c r="F111" s="9"/>
      <c r="G111" s="22"/>
      <c r="H111" s="9"/>
      <c r="I111" s="22"/>
      <c r="J111" s="151"/>
      <c r="K111" s="1"/>
      <c r="L111" s="1"/>
    </row>
    <row r="112" spans="2:12" s="90" customFormat="1" ht="15" customHeight="1">
      <c r="B112" s="2"/>
      <c r="C112" s="9"/>
      <c r="D112" s="7"/>
      <c r="E112" s="7"/>
      <c r="F112" s="9"/>
      <c r="G112" s="22"/>
      <c r="H112" s="9"/>
      <c r="I112" s="22"/>
      <c r="J112" s="151"/>
      <c r="K112" s="1"/>
      <c r="L112" s="1"/>
    </row>
    <row r="113" spans="2:12" s="90" customFormat="1" ht="15" customHeight="1">
      <c r="B113" s="2"/>
      <c r="C113" s="9"/>
      <c r="D113" s="7"/>
      <c r="E113" s="7"/>
      <c r="F113" s="9"/>
      <c r="G113" s="22"/>
      <c r="H113" s="9"/>
      <c r="I113" s="22"/>
      <c r="J113" s="151"/>
      <c r="K113" s="1"/>
      <c r="L113" s="1"/>
    </row>
    <row r="114" spans="2:12" s="90" customFormat="1" ht="15" customHeight="1">
      <c r="B114" s="2"/>
      <c r="C114" s="9"/>
      <c r="D114" s="9"/>
      <c r="E114" s="9"/>
      <c r="F114" s="9"/>
      <c r="G114" s="22"/>
      <c r="H114" s="9"/>
      <c r="I114" s="22"/>
      <c r="J114" s="151"/>
      <c r="K114" s="1"/>
      <c r="L114" s="1"/>
    </row>
    <row r="115" spans="2:12" s="90" customFormat="1" ht="15" customHeight="1">
      <c r="B115" s="2"/>
      <c r="C115" s="9"/>
      <c r="D115" s="7"/>
      <c r="E115" s="7"/>
      <c r="F115" s="9"/>
      <c r="G115" s="22"/>
      <c r="H115" s="9"/>
      <c r="I115" s="22"/>
      <c r="J115" s="151"/>
      <c r="K115" s="1"/>
      <c r="L115" s="1"/>
    </row>
    <row r="116" spans="2:12" s="90" customFormat="1" ht="15" customHeight="1">
      <c r="B116" s="2"/>
      <c r="C116" s="9"/>
      <c r="D116" s="7"/>
      <c r="E116" s="7"/>
      <c r="F116" s="9"/>
      <c r="G116" s="22"/>
      <c r="H116" s="9"/>
      <c r="I116" s="22"/>
      <c r="J116" s="151"/>
      <c r="K116" s="1"/>
      <c r="L116" s="1"/>
    </row>
    <row r="117" spans="2:12" s="90" customFormat="1" ht="15" customHeight="1">
      <c r="B117" s="2"/>
      <c r="C117" s="9"/>
      <c r="D117" s="7"/>
      <c r="E117" s="7"/>
      <c r="F117" s="9"/>
      <c r="G117" s="22"/>
      <c r="H117" s="9"/>
      <c r="I117" s="22"/>
      <c r="J117" s="151"/>
      <c r="K117" s="1"/>
      <c r="L117" s="1"/>
    </row>
    <row r="118" spans="2:12" s="90" customFormat="1" ht="15" customHeight="1">
      <c r="B118" s="2"/>
      <c r="C118" s="9"/>
      <c r="D118" s="7"/>
      <c r="E118" s="7"/>
      <c r="F118" s="9"/>
      <c r="G118" s="22"/>
      <c r="H118" s="9"/>
      <c r="I118" s="22"/>
      <c r="J118" s="151"/>
      <c r="K118" s="1"/>
      <c r="L118" s="1"/>
    </row>
    <row r="122" spans="2:12" s="90" customFormat="1" ht="15" customHeight="1">
      <c r="B122" s="2"/>
      <c r="C122" s="13"/>
      <c r="D122" s="13"/>
      <c r="E122" s="13"/>
      <c r="F122" s="13"/>
      <c r="G122" s="24"/>
      <c r="H122" s="13"/>
      <c r="I122" s="24"/>
      <c r="J122" s="151"/>
      <c r="K122" s="1"/>
      <c r="L122" s="1"/>
    </row>
    <row r="123" spans="2:12" s="90" customFormat="1" ht="15" customHeight="1">
      <c r="B123" s="2"/>
      <c r="C123" s="14"/>
      <c r="D123" s="1"/>
      <c r="E123" s="1"/>
      <c r="F123" s="3"/>
      <c r="G123" s="21"/>
      <c r="H123" s="3"/>
      <c r="I123" s="21"/>
      <c r="J123" s="151"/>
      <c r="K123" s="1"/>
      <c r="L123" s="1"/>
    </row>
    <row r="125" spans="2:12" s="90" customFormat="1" ht="15" customHeight="1">
      <c r="B125" s="2"/>
      <c r="C125" s="3"/>
      <c r="D125" s="15"/>
      <c r="E125" s="15"/>
      <c r="F125" s="3"/>
      <c r="G125" s="21"/>
      <c r="H125" s="3"/>
      <c r="I125" s="21"/>
      <c r="J125" s="151"/>
      <c r="K125" s="1"/>
      <c r="L125" s="1"/>
    </row>
    <row r="126" spans="2:12" s="90" customFormat="1" ht="15" customHeight="1">
      <c r="B126" s="2"/>
      <c r="C126" s="3"/>
      <c r="D126" s="8"/>
      <c r="E126" s="8"/>
      <c r="F126" s="3"/>
      <c r="G126" s="21"/>
      <c r="H126" s="3"/>
      <c r="I126" s="21"/>
      <c r="J126" s="151"/>
      <c r="K126" s="1"/>
      <c r="L126" s="1"/>
    </row>
    <row r="170" spans="2:12" s="90" customFormat="1" ht="15" customHeight="1">
      <c r="B170" s="2"/>
      <c r="C170" s="13"/>
      <c r="D170" s="13"/>
      <c r="E170" s="13"/>
      <c r="F170" s="13"/>
      <c r="G170" s="24"/>
      <c r="H170" s="13"/>
      <c r="I170" s="24"/>
      <c r="J170" s="151"/>
      <c r="K170" s="1"/>
      <c r="L170" s="1"/>
    </row>
    <row r="171" spans="2:12" s="90" customFormat="1" ht="15" customHeight="1">
      <c r="B171" s="2"/>
      <c r="C171" s="14"/>
      <c r="D171" s="1"/>
      <c r="E171" s="1"/>
      <c r="F171" s="3"/>
      <c r="G171" s="21"/>
      <c r="H171" s="3"/>
      <c r="I171" s="21"/>
      <c r="J171" s="151"/>
      <c r="K171" s="1"/>
      <c r="L171" s="1"/>
    </row>
    <row r="173" spans="2:12" s="90" customFormat="1" ht="15" customHeight="1">
      <c r="B173" s="2"/>
      <c r="C173" s="3"/>
      <c r="D173" s="15"/>
      <c r="E173" s="15"/>
      <c r="F173" s="3"/>
      <c r="G173" s="21"/>
      <c r="H173" s="3"/>
      <c r="I173" s="21"/>
      <c r="J173" s="151"/>
      <c r="K173" s="1"/>
      <c r="L173" s="1"/>
    </row>
    <row r="174" spans="2:12" s="90" customFormat="1" ht="15" customHeight="1">
      <c r="B174" s="2"/>
      <c r="C174" s="3"/>
      <c r="D174" s="8"/>
      <c r="E174" s="8"/>
      <c r="F174" s="3"/>
      <c r="G174" s="21"/>
      <c r="H174" s="3"/>
      <c r="I174" s="21"/>
      <c r="J174" s="151"/>
      <c r="K174" s="1"/>
      <c r="L174" s="1"/>
    </row>
  </sheetData>
  <sheetProtection/>
  <mergeCells count="8">
    <mergeCell ref="C2:C4"/>
    <mergeCell ref="D17:E17"/>
    <mergeCell ref="D30:E30"/>
    <mergeCell ref="D36:E36"/>
    <mergeCell ref="D41:E41"/>
    <mergeCell ref="B69:H69"/>
    <mergeCell ref="D46:E46"/>
    <mergeCell ref="D48:E48"/>
  </mergeCells>
  <printOptions/>
  <pageMargins left="0.3937007874015748" right="0.15748031496062992" top="0.7874015748031497" bottom="0.7874015748031497" header="0.2755905511811024" footer="0.2755905511811024"/>
  <pageSetup fitToHeight="0" fitToWidth="1" horizontalDpi="600" verticalDpi="600" orientation="portrait" paperSize="9" scale="91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Marek Ławrecki</cp:lastModifiedBy>
  <cp:lastPrinted>2016-11-23T09:32:12Z</cp:lastPrinted>
  <dcterms:created xsi:type="dcterms:W3CDTF">2004-01-19T10:05:20Z</dcterms:created>
  <dcterms:modified xsi:type="dcterms:W3CDTF">2018-10-30T10:25:29Z</dcterms:modified>
  <cp:category/>
  <cp:version/>
  <cp:contentType/>
  <cp:contentStatus/>
</cp:coreProperties>
</file>