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1660" windowHeight="5040"/>
  </bookViews>
  <sheets>
    <sheet name="Arkusz1" sheetId="1" r:id="rId1"/>
    <sheet name="Arkusz2" sheetId="2" r:id="rId2"/>
    <sheet name="Arkusz3" sheetId="3" r:id="rId3"/>
  </sheets>
  <calcPr calcId="125725" iterateDelta="1E-4"/>
</workbook>
</file>

<file path=xl/calcChain.xml><?xml version="1.0" encoding="utf-8"?>
<calcChain xmlns="http://schemas.openxmlformats.org/spreadsheetml/2006/main">
  <c r="K27" i="1"/>
  <c r="J27"/>
  <c r="K18"/>
  <c r="J18"/>
  <c r="K7"/>
  <c r="J7"/>
  <c r="J8"/>
  <c r="H16"/>
  <c r="F7"/>
  <c r="G7" s="1"/>
  <c r="J28" l="1"/>
  <c r="J26"/>
  <c r="J25"/>
  <c r="J23"/>
  <c r="J22"/>
  <c r="J21"/>
  <c r="J20"/>
  <c r="J19"/>
  <c r="J17"/>
  <c r="J16"/>
  <c r="J15"/>
  <c r="J14"/>
  <c r="J13"/>
  <c r="J12"/>
  <c r="J11"/>
  <c r="J10"/>
  <c r="J9"/>
  <c r="J24"/>
  <c r="J6"/>
  <c r="F27"/>
  <c r="G27" s="1"/>
  <c r="F26"/>
  <c r="G26" s="1"/>
  <c r="K26" s="1"/>
  <c r="F25"/>
  <c r="G25" s="1"/>
  <c r="K25" s="1"/>
  <c r="F24"/>
  <c r="G24" s="1"/>
  <c r="K24" s="1"/>
  <c r="F23"/>
  <c r="G23" s="1"/>
  <c r="K23" s="1"/>
  <c r="F22"/>
  <c r="G22" s="1"/>
  <c r="K22" s="1"/>
  <c r="J29" l="1"/>
  <c r="F11"/>
  <c r="G11" s="1"/>
  <c r="K11" s="1"/>
  <c r="F20" l="1"/>
  <c r="G20" s="1"/>
  <c r="K20" s="1"/>
  <c r="F28" l="1"/>
  <c r="F8"/>
  <c r="G8" s="1"/>
  <c r="K8" s="1"/>
  <c r="F12"/>
  <c r="G12" s="1"/>
  <c r="K12" s="1"/>
  <c r="F13"/>
  <c r="G13" s="1"/>
  <c r="K13" s="1"/>
  <c r="F14"/>
  <c r="G14" s="1"/>
  <c r="K14" s="1"/>
  <c r="F15"/>
  <c r="G15" s="1"/>
  <c r="K15" s="1"/>
  <c r="F9"/>
  <c r="G9" s="1"/>
  <c r="K9" s="1"/>
  <c r="F10"/>
  <c r="G10" s="1"/>
  <c r="K10" s="1"/>
  <c r="F16"/>
  <c r="G16" s="1"/>
  <c r="K16" s="1"/>
  <c r="F17"/>
  <c r="G17" s="1"/>
  <c r="K17" s="1"/>
  <c r="F18"/>
  <c r="F19"/>
  <c r="G19" s="1"/>
  <c r="K19" s="1"/>
  <c r="F21"/>
  <c r="G21" s="1"/>
  <c r="K21" s="1"/>
  <c r="F6"/>
  <c r="G6" s="1"/>
  <c r="K6" s="1"/>
  <c r="G18" l="1"/>
  <c r="K29" s="1"/>
  <c r="G28"/>
  <c r="K28" s="1"/>
</calcChain>
</file>

<file path=xl/comments1.xml><?xml version="1.0" encoding="utf-8"?>
<comments xmlns="http://schemas.openxmlformats.org/spreadsheetml/2006/main">
  <authors>
    <author>msk</author>
  </authors>
  <commentList>
    <comment ref="H6" authorId="0">
      <text>
        <r>
          <rPr>
            <b/>
            <sz val="9"/>
            <color rgb="FF000000"/>
            <rFont val="Tahoma"/>
            <family val="2"/>
            <charset val="238"/>
          </rPr>
          <t>msk: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</text>
    </comment>
    <comment ref="H7" authorId="0">
      <text>
        <r>
          <rPr>
            <b/>
            <sz val="9"/>
            <color rgb="FF000000"/>
            <rFont val="Tahoma"/>
            <family val="2"/>
            <charset val="238"/>
          </rPr>
          <t>msk: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</text>
    </comment>
    <comment ref="H8" authorId="0">
      <text>
        <r>
          <rPr>
            <b/>
            <sz val="9"/>
            <color rgb="FF000000"/>
            <rFont val="Tahoma"/>
            <family val="2"/>
            <charset val="238"/>
          </rPr>
          <t>msk: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<sst xmlns="http://schemas.openxmlformats.org/spreadsheetml/2006/main" count="82" uniqueCount="66">
  <si>
    <t xml:space="preserve">cena za </t>
  </si>
  <si>
    <t>cena netto</t>
  </si>
  <si>
    <t>stawka VAT</t>
  </si>
  <si>
    <t>kwota VAT</t>
  </si>
  <si>
    <t>cena brutto</t>
  </si>
  <si>
    <t>1.</t>
  </si>
  <si>
    <t>2.</t>
  </si>
  <si>
    <t>3.</t>
  </si>
  <si>
    <t>szt.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</si>
  <si>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</si>
  <si>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</si>
  <si>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</si>
  <si>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</si>
  <si>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</si>
  <si>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</si>
  <si>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</si>
  <si>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</si>
  <si>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</si>
  <si>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m2</t>
  </si>
  <si>
    <t>13.</t>
  </si>
  <si>
    <t>Podlewanie</t>
  </si>
  <si>
    <t>14.</t>
  </si>
  <si>
    <t>Sadzenie roślin cebulowych</t>
  </si>
  <si>
    <t>Stawka roboczogodziny (z narzutami) przy pracach porządkowych i ogrodniczych do prac nieprzewidzianych</t>
  </si>
  <si>
    <t>rbg</t>
  </si>
  <si>
    <t>wartość brutto</t>
  </si>
  <si>
    <t>wartość netto</t>
  </si>
  <si>
    <r>
      <t>100m</t>
    </r>
    <r>
      <rPr>
        <vertAlign val="superscript"/>
        <sz val="9"/>
        <rFont val="Arial"/>
        <family val="2"/>
        <charset val="238"/>
      </rPr>
      <t>2</t>
    </r>
  </si>
  <si>
    <r>
      <t>m</t>
    </r>
    <r>
      <rPr>
        <vertAlign val="superscript"/>
        <sz val="9"/>
        <rFont val="Arial"/>
        <family val="2"/>
        <charset val="238"/>
      </rPr>
      <t>2</t>
    </r>
  </si>
  <si>
    <t>Szacunkowa wartość zamówienia została wyliczona na podstawie kalkulacji własnej oraz cen rynkowych z poprzednich lat na wykonanie prac ogrodniczych.</t>
  </si>
  <si>
    <t>mb</t>
  </si>
  <si>
    <t>Koszenie trawników (realizacja wraz z tansportem i utylizacją oraz uwzględnieniem pracy sprzętu)</t>
  </si>
  <si>
    <t>Jesienne grabienie liści (realizacja wraz z wywozem i utylizacją oraz uwzględnieniem pracy sprzętu)</t>
  </si>
  <si>
    <t>Sadzenie krzewów żywopłotowych (realizacja wraz z ceną materiału roślinnego i innych materiałów, transportem, utylizacją, uwzglednieniem pracy sprzętu)</t>
  </si>
  <si>
    <t>Sadzenie roślin okrywowych i pnączy (realizacja wraz z ceną materiału roślinnego i innych materiałów, transportem, utylizacją, uwzglednieniem pracy sprzętu)</t>
  </si>
  <si>
    <t>Sadzenie bylin  (realizacja wraz z ceną materiału roślinnego i innych materiałów, transportem, utylizacją, uwzglednieniem pracy sprzętu)</t>
  </si>
  <si>
    <t>Renowacja trawników (realizacja wraz z ceną materiału roślinnego i innych materiałów, transportem, utylizacją, uwzglednieniem pracy sprzętu)</t>
  </si>
  <si>
    <t>Ułożenie trawnika z rolki (realizacja wraz z ceną materiału roślinnego i innych materiałów, transportem, utylizacją, uwzglednieniem pracy sprzętu)</t>
  </si>
  <si>
    <t>Pielenie krzewów, żywopłotów, bylin (realizacja wraz z tansportem i utylizacją oraz uwzględnieniem pracy sprzętu)</t>
  </si>
  <si>
    <t>Cięcia pielęgnacyjne i formujące krzewy (realizacja wraz z tansportem i utylizacją oraz uwzględnieniem pracy sprzętu)</t>
  </si>
  <si>
    <t>Cięcie żywopłotów (realizacja wraz z tansportem i utylizacją oraz uwzględnieniem pracy sprzętu)</t>
  </si>
  <si>
    <t>Wycinka krzewów (realizacja wraz z tansportem i utylizacją oraz uwzględnieniem pracy sprzętu)</t>
  </si>
  <si>
    <t>Mulczowanie 5cm wastwą kory (realizacja wraz z ceną materiałów, kosztem transportu, itp..)</t>
  </si>
  <si>
    <t xml:space="preserve">Ilość </t>
  </si>
  <si>
    <t>Montaż osłon zimowych krzewów, drzew, bylin</t>
  </si>
  <si>
    <t>15.</t>
  </si>
  <si>
    <t xml:space="preserve">SZACUNKOWA WARTOŚĆ ZAMÓWIENIA </t>
  </si>
  <si>
    <t>Założenie trawnika z siewu</t>
  </si>
  <si>
    <t>16.</t>
  </si>
  <si>
    <t>17.</t>
  </si>
  <si>
    <t>18.</t>
  </si>
  <si>
    <t>19.</t>
  </si>
  <si>
    <t>21.</t>
  </si>
  <si>
    <t>22.</t>
  </si>
  <si>
    <t>Sadzenie krzewów liściastych, iglastych, róż , traw ozdobnych (realizacja wraz z ceną materiału roślinnego i innych materiałów, transportem, utylizacją, uwzglednieniem pracy sprzętu)</t>
  </si>
  <si>
    <t xml:space="preserve">                                                                                                                    ZAŁĄCZNIK NR 2a</t>
  </si>
  <si>
    <t>krotność</t>
  </si>
  <si>
    <t xml:space="preserve">Pielęgnacja obsadzenia z wykorzystaniem roślin sezonowych </t>
  </si>
  <si>
    <t>Usunięcie roślin po zakończeniu obsadzenia z roślin sezonowych</t>
  </si>
  <si>
    <t>20.</t>
  </si>
  <si>
    <t>Rozłożenie stroiszu jodłowego na powierzchni kwetników/donic</t>
  </si>
  <si>
    <t>Obsadzenie kwietników i donic z wykorzystaniem roślin sezonowych (w tym donice na latarniach i konstrukcje kwiatowe)</t>
  </si>
  <si>
    <t>Wiosenne grabienie liści (realizacja wraz z wywozem i utylizacją oraz uwzględnieniem pracy sprzętu)</t>
  </si>
  <si>
    <t>100m2</t>
  </si>
  <si>
    <t>23.</t>
  </si>
  <si>
    <t>NA WYKONANIE PRAC ZWIĄZANYCH Z PIELĘGNACJĄ I ZAKŁADANIEM ZIELENI NISKIEJ NA TERENACH BĘDĄCYCH W ADMINISTROWANIU PRZEZ GMINĘ PIASECZNO (CZĘŚĆ 1)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</si>
</sst>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[$-415]General"/>
  </numFmts>
  <fonts count="1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Czcionka tekstu podstawowego"/>
      <family val="2"/>
      <charset val="238"/>
    </font>
    <font>
      <vertAlign val="superscript"/>
      <sz val="9"/>
      <name val="Arial"/>
      <family val="2"/>
      <charset val="238"/>
    </font>
    <font>
      <sz val="11"/>
      <color rgb="FF000000"/>
      <name val="Czcionka tekstu podstawowego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Czcionka tekstu podstawowego"/>
      <charset val="238"/>
    </font>
    <font>
      <b/>
      <sz val="9"/>
      <color rgb="FF000000"/>
      <name val="Tahoma"/>
      <family val="2"/>
      <charset val="238"/>
    </font>
    <font>
      <sz val="9"/>
      <color rgb="FF000000"/>
      <name val="Tahoma"/>
      <family val="2"/>
      <charset val="238"/>
    </font>
    <font>
      <b/>
      <sz val="9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6" fillId="0" borderId="0"/>
  </cellStyleXfs>
  <cellXfs count="63">
    <xf numFmtId="0" fontId="0" fillId="0" borderId="0" xfId="0"/>
    <xf numFmtId="0" fontId="4" fillId="0" borderId="0" xfId="0" applyFont="1"/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44" fontId="3" fillId="0" borderId="3" xfId="1" applyFont="1" applyFill="1" applyBorder="1" applyAlignment="1">
      <alignment wrapText="1"/>
    </xf>
    <xf numFmtId="9" fontId="3" fillId="0" borderId="3" xfId="0" applyNumberFormat="1" applyFont="1" applyFill="1" applyBorder="1" applyAlignment="1">
      <alignment horizontal="center"/>
    </xf>
    <xf numFmtId="44" fontId="3" fillId="0" borderId="3" xfId="0" applyNumberFormat="1" applyFont="1" applyFill="1" applyBorder="1" applyAlignment="1">
      <alignment wrapText="1"/>
    </xf>
    <xf numFmtId="44" fontId="4" fillId="0" borderId="4" xfId="0" applyNumberFormat="1" applyFont="1" applyBorder="1"/>
    <xf numFmtId="0" fontId="2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44" fontId="4" fillId="0" borderId="0" xfId="0" applyNumberFormat="1" applyFont="1"/>
    <xf numFmtId="44" fontId="3" fillId="0" borderId="6" xfId="1" applyFont="1" applyFill="1" applyBorder="1" applyAlignment="1">
      <alignment wrapText="1"/>
    </xf>
    <xf numFmtId="9" fontId="3" fillId="0" borderId="6" xfId="0" applyNumberFormat="1" applyFont="1" applyFill="1" applyBorder="1" applyAlignment="1">
      <alignment horizontal="center"/>
    </xf>
    <xf numFmtId="44" fontId="3" fillId="0" borderId="6" xfId="0" applyNumberFormat="1" applyFont="1" applyFill="1" applyBorder="1" applyAlignment="1">
      <alignment wrapText="1"/>
    </xf>
    <xf numFmtId="44" fontId="4" fillId="0" borderId="7" xfId="0" applyNumberFormat="1" applyFont="1" applyBorder="1"/>
    <xf numFmtId="4" fontId="4" fillId="0" borderId="0" xfId="0" applyNumberFormat="1" applyFont="1"/>
    <xf numFmtId="4" fontId="4" fillId="0" borderId="6" xfId="0" applyNumberFormat="1" applyFont="1" applyBorder="1"/>
    <xf numFmtId="4" fontId="4" fillId="0" borderId="3" xfId="0" applyNumberFormat="1" applyFont="1" applyBorder="1"/>
    <xf numFmtId="44" fontId="11" fillId="0" borderId="1" xfId="0" applyNumberFormat="1" applyFont="1" applyBorder="1"/>
    <xf numFmtId="164" fontId="7" fillId="0" borderId="0" xfId="2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44" fontId="3" fillId="0" borderId="0" xfId="1" applyFont="1" applyFill="1" applyBorder="1" applyAlignment="1">
      <alignment wrapText="1"/>
    </xf>
    <xf numFmtId="9" fontId="3" fillId="0" borderId="0" xfId="0" applyNumberFormat="1" applyFont="1" applyFill="1" applyBorder="1" applyAlignment="1">
      <alignment horizontal="center"/>
    </xf>
    <xf numFmtId="44" fontId="3" fillId="0" borderId="0" xfId="0" applyNumberFormat="1" applyFont="1" applyFill="1" applyBorder="1" applyAlignment="1">
      <alignment wrapText="1"/>
    </xf>
    <xf numFmtId="4" fontId="4" fillId="0" borderId="0" xfId="0" applyNumberFormat="1" applyFont="1" applyBorder="1"/>
    <xf numFmtId="0" fontId="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Fill="1" applyBorder="1" applyAlignment="1">
      <alignment horizontal="left" wrapText="1"/>
    </xf>
    <xf numFmtId="4" fontId="4" fillId="0" borderId="3" xfId="0" applyNumberFormat="1" applyFont="1" applyFill="1" applyBorder="1"/>
    <xf numFmtId="1" fontId="7" fillId="0" borderId="0" xfId="2" applyNumberFormat="1" applyFont="1" applyFill="1" applyBorder="1" applyAlignment="1">
      <alignment horizontal="center" wrapText="1"/>
    </xf>
    <xf numFmtId="1" fontId="4" fillId="0" borderId="0" xfId="0" applyNumberFormat="1" applyFont="1" applyAlignment="1">
      <alignment horizontal="center"/>
    </xf>
    <xf numFmtId="1" fontId="8" fillId="0" borderId="3" xfId="0" applyNumberFormat="1" applyFont="1" applyBorder="1" applyAlignment="1">
      <alignment horizontal="center"/>
    </xf>
    <xf numFmtId="1" fontId="4" fillId="0" borderId="3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1" fontId="4" fillId="0" borderId="3" xfId="0" applyNumberFormat="1" applyFont="1" applyFill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44" fontId="4" fillId="0" borderId="8" xfId="0" applyNumberFormat="1" applyFont="1" applyBorder="1"/>
    <xf numFmtId="0" fontId="2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wrapText="1"/>
    </xf>
    <xf numFmtId="0" fontId="2" fillId="0" borderId="10" xfId="0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64" fontId="7" fillId="0" borderId="0" xfId="2" applyFont="1" applyFill="1" applyBorder="1" applyAlignment="1">
      <alignment horizontal="center" wrapText="1"/>
    </xf>
    <xf numFmtId="0" fontId="4" fillId="0" borderId="0" xfId="0" applyFont="1" applyFill="1"/>
    <xf numFmtId="0" fontId="2" fillId="0" borderId="12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wrapText="1"/>
    </xf>
    <xf numFmtId="0" fontId="3" fillId="0" borderId="13" xfId="0" applyFont="1" applyFill="1" applyBorder="1" applyAlignment="1">
      <alignment horizontal="center" wrapText="1"/>
    </xf>
    <xf numFmtId="44" fontId="3" fillId="0" borderId="13" xfId="1" applyFont="1" applyFill="1" applyBorder="1" applyAlignment="1">
      <alignment wrapText="1"/>
    </xf>
    <xf numFmtId="9" fontId="3" fillId="0" borderId="13" xfId="0" applyNumberFormat="1" applyFont="1" applyFill="1" applyBorder="1" applyAlignment="1">
      <alignment horizontal="center"/>
    </xf>
    <xf numFmtId="44" fontId="3" fillId="0" borderId="13" xfId="0" applyNumberFormat="1" applyFont="1" applyFill="1" applyBorder="1" applyAlignment="1">
      <alignment wrapText="1"/>
    </xf>
    <xf numFmtId="4" fontId="8" fillId="0" borderId="13" xfId="0" applyNumberFormat="1" applyFont="1" applyBorder="1"/>
    <xf numFmtId="1" fontId="8" fillId="0" borderId="13" xfId="0" applyNumberFormat="1" applyFont="1" applyBorder="1" applyAlignment="1">
      <alignment horizontal="center"/>
    </xf>
    <xf numFmtId="44" fontId="4" fillId="0" borderId="13" xfId="0" applyNumberFormat="1" applyFont="1" applyBorder="1"/>
    <xf numFmtId="44" fontId="4" fillId="0" borderId="14" xfId="0" applyNumberFormat="1" applyFont="1" applyBorder="1"/>
    <xf numFmtId="44" fontId="4" fillId="0" borderId="3" xfId="0" applyNumberFormat="1" applyFont="1" applyBorder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4" fontId="7" fillId="0" borderId="0" xfId="2" applyFont="1" applyFill="1" applyBorder="1" applyAlignment="1">
      <alignment horizontal="center" wrapText="1"/>
    </xf>
  </cellXfs>
  <cellStyles count="3">
    <cellStyle name="Excel Built-in Normal" xfId="2"/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topLeftCell="A13" zoomScaleNormal="100" workbookViewId="0">
      <selection activeCell="D22" sqref="D22"/>
    </sheetView>
  </sheetViews>
  <sheetFormatPr defaultRowHeight="12"/>
  <cols>
    <col min="1" max="1" width="5.75" style="48" customWidth="1"/>
    <col min="2" max="2" width="47.75" style="1" customWidth="1"/>
    <col min="3" max="3" width="6.375" style="1" bestFit="1" customWidth="1"/>
    <col min="4" max="4" width="7.125" style="1" customWidth="1"/>
    <col min="5" max="5" width="6.375" style="1" bestFit="1" customWidth="1"/>
    <col min="6" max="6" width="6.875" style="1" bestFit="1" customWidth="1"/>
    <col min="7" max="7" width="9" style="1" bestFit="1" customWidth="1"/>
    <col min="8" max="8" width="8.625" style="17" bestFit="1" customWidth="1"/>
    <col min="9" max="9" width="7.25" style="34" bestFit="1" customWidth="1"/>
    <col min="10" max="11" width="12.375" style="1" bestFit="1" customWidth="1"/>
    <col min="12" max="16384" width="9" style="1"/>
  </cols>
  <sheetData>
    <row r="1" spans="1:11">
      <c r="A1" s="60" t="s">
        <v>55</v>
      </c>
      <c r="B1" s="61"/>
      <c r="C1" s="61"/>
      <c r="D1" s="61"/>
      <c r="E1" s="61"/>
      <c r="F1" s="61"/>
      <c r="G1" s="61"/>
    </row>
    <row r="2" spans="1:11">
      <c r="A2" s="60" t="s">
        <v>46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1" ht="12.75" customHeight="1">
      <c r="A3" s="62" t="s">
        <v>65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1" ht="12.75" customHeight="1" thickBot="1">
      <c r="A4" s="47"/>
      <c r="B4" s="21"/>
      <c r="C4" s="21"/>
      <c r="D4" s="21"/>
      <c r="E4" s="21"/>
      <c r="F4" s="21"/>
      <c r="G4" s="21"/>
      <c r="H4" s="21"/>
      <c r="I4" s="33"/>
      <c r="J4" s="21"/>
      <c r="K4" s="21"/>
    </row>
    <row r="5" spans="1:11" ht="24.75" thickBot="1">
      <c r="A5" s="41"/>
      <c r="B5" s="42"/>
      <c r="C5" s="43" t="s">
        <v>0</v>
      </c>
      <c r="D5" s="43" t="s">
        <v>1</v>
      </c>
      <c r="E5" s="43" t="s">
        <v>2</v>
      </c>
      <c r="F5" s="43" t="s">
        <v>3</v>
      </c>
      <c r="G5" s="43" t="s">
        <v>4</v>
      </c>
      <c r="H5" s="44" t="s">
        <v>43</v>
      </c>
      <c r="I5" s="45" t="s">
        <v>56</v>
      </c>
      <c r="J5" s="43" t="s">
        <v>26</v>
      </c>
      <c r="K5" s="46" t="s">
        <v>25</v>
      </c>
    </row>
    <row r="6" spans="1:11" ht="24.75" thickBot="1">
      <c r="A6" s="49" t="s">
        <v>5</v>
      </c>
      <c r="B6" s="50" t="s">
        <v>31</v>
      </c>
      <c r="C6" s="51" t="s">
        <v>27</v>
      </c>
      <c r="D6" s="52">
        <v>30</v>
      </c>
      <c r="E6" s="53">
        <v>0.08</v>
      </c>
      <c r="F6" s="54">
        <f t="shared" ref="F6:F11" si="0">D6*E6</f>
        <v>2.4</v>
      </c>
      <c r="G6" s="54">
        <f>F6+D6</f>
        <v>32.4</v>
      </c>
      <c r="H6" s="55">
        <v>2686.88</v>
      </c>
      <c r="I6" s="56">
        <v>4</v>
      </c>
      <c r="J6" s="57">
        <f t="shared" ref="J6:J23" si="1">H6*D6*I6</f>
        <v>322425.60000000003</v>
      </c>
      <c r="K6" s="58">
        <f>H6*G6*I6</f>
        <v>348219.64799999999</v>
      </c>
    </row>
    <row r="7" spans="1:11" ht="24.75" thickBot="1">
      <c r="A7" s="2" t="s">
        <v>6</v>
      </c>
      <c r="B7" s="3" t="s">
        <v>62</v>
      </c>
      <c r="C7" s="4" t="s">
        <v>63</v>
      </c>
      <c r="D7" s="5">
        <v>50</v>
      </c>
      <c r="E7" s="6">
        <v>0.08</v>
      </c>
      <c r="F7" s="7">
        <f t="shared" si="0"/>
        <v>4</v>
      </c>
      <c r="G7" s="7">
        <f t="shared" ref="G7" si="2">F7+D7</f>
        <v>54</v>
      </c>
      <c r="H7" s="55">
        <v>2686.88</v>
      </c>
      <c r="I7" s="35">
        <v>1</v>
      </c>
      <c r="J7" s="59">
        <f>H7*D7*I7</f>
        <v>134344</v>
      </c>
      <c r="K7" s="8">
        <f>H7*G7*I7</f>
        <v>145091.52000000002</v>
      </c>
    </row>
    <row r="8" spans="1:11" ht="24">
      <c r="A8" s="2" t="s">
        <v>7</v>
      </c>
      <c r="B8" s="3" t="s">
        <v>32</v>
      </c>
      <c r="C8" s="4" t="s">
        <v>27</v>
      </c>
      <c r="D8" s="5">
        <v>29</v>
      </c>
      <c r="E8" s="6">
        <v>0.08</v>
      </c>
      <c r="F8" s="7">
        <f t="shared" si="0"/>
        <v>2.3199999999999998</v>
      </c>
      <c r="G8" s="7">
        <f>F8+D8</f>
        <v>31.32</v>
      </c>
      <c r="H8" s="55">
        <v>2686.88</v>
      </c>
      <c r="I8" s="35">
        <v>1</v>
      </c>
      <c r="J8" s="59">
        <f>H8*D8*I8</f>
        <v>77919.520000000004</v>
      </c>
      <c r="K8" s="8">
        <f t="shared" ref="K8:K11" si="3">H8*G8*I8</f>
        <v>84153.081600000005</v>
      </c>
    </row>
    <row r="9" spans="1:11" ht="36">
      <c r="A9" s="2" t="s">
        <v>9</v>
      </c>
      <c r="B9" s="31" t="s">
        <v>36</v>
      </c>
      <c r="C9" s="4" t="s">
        <v>28</v>
      </c>
      <c r="D9" s="5">
        <v>3</v>
      </c>
      <c r="E9" s="6">
        <v>0.08</v>
      </c>
      <c r="F9" s="7">
        <f t="shared" si="0"/>
        <v>0.24</v>
      </c>
      <c r="G9" s="7">
        <f>F9+D9</f>
        <v>3.24</v>
      </c>
      <c r="H9" s="19">
        <v>100</v>
      </c>
      <c r="I9" s="36">
        <v>1</v>
      </c>
      <c r="J9" s="59">
        <f t="shared" si="1"/>
        <v>300</v>
      </c>
      <c r="K9" s="8">
        <f t="shared" si="3"/>
        <v>324</v>
      </c>
    </row>
    <row r="10" spans="1:11" ht="36">
      <c r="A10" s="2" t="s">
        <v>10</v>
      </c>
      <c r="B10" s="3" t="s">
        <v>37</v>
      </c>
      <c r="C10" s="4" t="s">
        <v>28</v>
      </c>
      <c r="D10" s="5">
        <v>10</v>
      </c>
      <c r="E10" s="6">
        <v>0.08</v>
      </c>
      <c r="F10" s="7">
        <f t="shared" si="0"/>
        <v>0.8</v>
      </c>
      <c r="G10" s="7">
        <f>F10+D10</f>
        <v>10.8</v>
      </c>
      <c r="H10" s="19">
        <v>100</v>
      </c>
      <c r="I10" s="36">
        <v>1</v>
      </c>
      <c r="J10" s="40">
        <f t="shared" si="1"/>
        <v>1000</v>
      </c>
      <c r="K10" s="8">
        <f t="shared" si="3"/>
        <v>1080</v>
      </c>
    </row>
    <row r="11" spans="1:11">
      <c r="A11" s="2" t="s">
        <v>11</v>
      </c>
      <c r="B11" s="3" t="s">
        <v>47</v>
      </c>
      <c r="C11" s="4" t="s">
        <v>18</v>
      </c>
      <c r="D11" s="5">
        <v>5</v>
      </c>
      <c r="E11" s="6">
        <v>0.08</v>
      </c>
      <c r="F11" s="7">
        <f t="shared" si="0"/>
        <v>0.4</v>
      </c>
      <c r="G11" s="7">
        <f>F11+D11</f>
        <v>5.4</v>
      </c>
      <c r="H11" s="19">
        <v>100</v>
      </c>
      <c r="I11" s="36">
        <v>1</v>
      </c>
      <c r="J11" s="40">
        <f t="shared" si="1"/>
        <v>500</v>
      </c>
      <c r="K11" s="8">
        <f t="shared" si="3"/>
        <v>540</v>
      </c>
    </row>
    <row r="12" spans="1:11" ht="36">
      <c r="A12" s="2" t="s">
        <v>12</v>
      </c>
      <c r="B12" s="3" t="s">
        <v>54</v>
      </c>
      <c r="C12" s="4" t="s">
        <v>8</v>
      </c>
      <c r="D12" s="5">
        <v>14</v>
      </c>
      <c r="E12" s="6">
        <v>0.08</v>
      </c>
      <c r="F12" s="7">
        <f t="shared" ref="F12:F26" si="4">D12*E12</f>
        <v>1.1200000000000001</v>
      </c>
      <c r="G12" s="7">
        <f t="shared" ref="G12:G26" si="5">F12+D12</f>
        <v>15.120000000000001</v>
      </c>
      <c r="H12" s="19">
        <v>200</v>
      </c>
      <c r="I12" s="36">
        <v>1</v>
      </c>
      <c r="J12" s="40">
        <f t="shared" si="1"/>
        <v>2800</v>
      </c>
      <c r="K12" s="8">
        <f>H12*G12*I12</f>
        <v>3024</v>
      </c>
    </row>
    <row r="13" spans="1:11" ht="46.5" customHeight="1">
      <c r="A13" s="2" t="s">
        <v>13</v>
      </c>
      <c r="B13" s="3" t="s">
        <v>33</v>
      </c>
      <c r="C13" s="4" t="s">
        <v>8</v>
      </c>
      <c r="D13" s="5">
        <v>13</v>
      </c>
      <c r="E13" s="6">
        <v>0.08</v>
      </c>
      <c r="F13" s="7">
        <f t="shared" si="4"/>
        <v>1.04</v>
      </c>
      <c r="G13" s="7">
        <f t="shared" si="5"/>
        <v>14.04</v>
      </c>
      <c r="H13" s="19">
        <v>200</v>
      </c>
      <c r="I13" s="36">
        <v>1</v>
      </c>
      <c r="J13" s="40">
        <f t="shared" si="1"/>
        <v>2600</v>
      </c>
      <c r="K13" s="8">
        <f t="shared" ref="K13:K26" si="6">H13*G13*I13</f>
        <v>2808</v>
      </c>
    </row>
    <row r="14" spans="1:11" ht="36">
      <c r="A14" s="2" t="s">
        <v>14</v>
      </c>
      <c r="B14" s="31" t="s">
        <v>34</v>
      </c>
      <c r="C14" s="4" t="s">
        <v>8</v>
      </c>
      <c r="D14" s="5">
        <v>11</v>
      </c>
      <c r="E14" s="6">
        <v>0.08</v>
      </c>
      <c r="F14" s="7">
        <f t="shared" si="4"/>
        <v>0.88</v>
      </c>
      <c r="G14" s="7">
        <f t="shared" si="5"/>
        <v>11.88</v>
      </c>
      <c r="H14" s="19">
        <v>200</v>
      </c>
      <c r="I14" s="36">
        <v>1</v>
      </c>
      <c r="J14" s="40">
        <f t="shared" si="1"/>
        <v>2200</v>
      </c>
      <c r="K14" s="8">
        <f t="shared" si="6"/>
        <v>2376</v>
      </c>
    </row>
    <row r="15" spans="1:11" ht="36">
      <c r="A15" s="2" t="s">
        <v>15</v>
      </c>
      <c r="B15" s="3" t="s">
        <v>35</v>
      </c>
      <c r="C15" s="4" t="s">
        <v>8</v>
      </c>
      <c r="D15" s="5">
        <v>8</v>
      </c>
      <c r="E15" s="6">
        <v>0.08</v>
      </c>
      <c r="F15" s="7">
        <f t="shared" si="4"/>
        <v>0.64</v>
      </c>
      <c r="G15" s="7">
        <f t="shared" si="5"/>
        <v>8.64</v>
      </c>
      <c r="H15" s="19">
        <v>200</v>
      </c>
      <c r="I15" s="36">
        <v>1</v>
      </c>
      <c r="J15" s="40">
        <f t="shared" si="1"/>
        <v>1600</v>
      </c>
      <c r="K15" s="8">
        <f t="shared" si="6"/>
        <v>1728</v>
      </c>
    </row>
    <row r="16" spans="1:11" ht="24">
      <c r="A16" s="2" t="s">
        <v>16</v>
      </c>
      <c r="B16" s="3" t="s">
        <v>38</v>
      </c>
      <c r="C16" s="4" t="s">
        <v>28</v>
      </c>
      <c r="D16" s="5">
        <v>3</v>
      </c>
      <c r="E16" s="6">
        <v>0.08</v>
      </c>
      <c r="F16" s="7">
        <f t="shared" si="4"/>
        <v>0.24</v>
      </c>
      <c r="G16" s="7">
        <f t="shared" si="5"/>
        <v>3.24</v>
      </c>
      <c r="H16" s="32">
        <f>H17+H18</f>
        <v>27685.3</v>
      </c>
      <c r="I16" s="38">
        <v>3</v>
      </c>
      <c r="J16" s="40">
        <f t="shared" si="1"/>
        <v>249167.69999999998</v>
      </c>
      <c r="K16" s="8">
        <f t="shared" si="6"/>
        <v>269101.11600000004</v>
      </c>
    </row>
    <row r="17" spans="1:11" ht="24">
      <c r="A17" s="2" t="s">
        <v>17</v>
      </c>
      <c r="B17" s="3" t="s">
        <v>39</v>
      </c>
      <c r="C17" s="4" t="s">
        <v>28</v>
      </c>
      <c r="D17" s="5">
        <v>1</v>
      </c>
      <c r="E17" s="6">
        <v>0.08</v>
      </c>
      <c r="F17" s="7">
        <f t="shared" si="4"/>
        <v>0.08</v>
      </c>
      <c r="G17" s="7">
        <f t="shared" si="5"/>
        <v>1.08</v>
      </c>
      <c r="H17" s="32">
        <v>21578.799999999999</v>
      </c>
      <c r="I17" s="38">
        <v>1</v>
      </c>
      <c r="J17" s="40">
        <f t="shared" si="1"/>
        <v>21578.799999999999</v>
      </c>
      <c r="K17" s="8">
        <f t="shared" si="6"/>
        <v>23305.103999999999</v>
      </c>
    </row>
    <row r="18" spans="1:11" ht="24">
      <c r="A18" s="2" t="s">
        <v>19</v>
      </c>
      <c r="B18" s="3" t="s">
        <v>40</v>
      </c>
      <c r="C18" s="4" t="s">
        <v>28</v>
      </c>
      <c r="D18" s="5">
        <v>2.5</v>
      </c>
      <c r="E18" s="6">
        <v>0.08</v>
      </c>
      <c r="F18" s="7">
        <f t="shared" si="4"/>
        <v>0.2</v>
      </c>
      <c r="G18" s="7">
        <f t="shared" si="5"/>
        <v>2.7</v>
      </c>
      <c r="H18" s="19">
        <v>6106.5</v>
      </c>
      <c r="I18" s="36">
        <v>3</v>
      </c>
      <c r="J18" s="40">
        <f>H18*D18*I18</f>
        <v>45798.75</v>
      </c>
      <c r="K18" s="8">
        <f>H18*G18*I18</f>
        <v>49462.649999999994</v>
      </c>
    </row>
    <row r="19" spans="1:11" ht="24">
      <c r="A19" s="2" t="s">
        <v>21</v>
      </c>
      <c r="B19" s="3" t="s">
        <v>41</v>
      </c>
      <c r="C19" s="4" t="s">
        <v>28</v>
      </c>
      <c r="D19" s="5">
        <v>2</v>
      </c>
      <c r="E19" s="6">
        <v>0.08</v>
      </c>
      <c r="F19" s="7">
        <f t="shared" si="4"/>
        <v>0.16</v>
      </c>
      <c r="G19" s="7">
        <f t="shared" si="5"/>
        <v>2.16</v>
      </c>
      <c r="H19" s="19">
        <v>50</v>
      </c>
      <c r="I19" s="36">
        <v>1</v>
      </c>
      <c r="J19" s="40">
        <f t="shared" si="1"/>
        <v>100</v>
      </c>
      <c r="K19" s="8">
        <f t="shared" si="6"/>
        <v>108</v>
      </c>
    </row>
    <row r="20" spans="1:11" ht="24">
      <c r="A20" s="2" t="s">
        <v>45</v>
      </c>
      <c r="B20" s="31" t="s">
        <v>42</v>
      </c>
      <c r="C20" s="4" t="s">
        <v>28</v>
      </c>
      <c r="D20" s="5">
        <v>5</v>
      </c>
      <c r="E20" s="6">
        <v>0.08</v>
      </c>
      <c r="F20" s="7">
        <f t="shared" si="4"/>
        <v>0.4</v>
      </c>
      <c r="G20" s="7">
        <f t="shared" si="5"/>
        <v>5.4</v>
      </c>
      <c r="H20" s="19">
        <v>50</v>
      </c>
      <c r="I20" s="36">
        <v>1</v>
      </c>
      <c r="J20" s="40">
        <f t="shared" si="1"/>
        <v>250</v>
      </c>
      <c r="K20" s="8">
        <f t="shared" si="6"/>
        <v>270</v>
      </c>
    </row>
    <row r="21" spans="1:11" ht="13.5">
      <c r="A21" s="2" t="s">
        <v>48</v>
      </c>
      <c r="B21" s="3" t="s">
        <v>20</v>
      </c>
      <c r="C21" s="4" t="s">
        <v>28</v>
      </c>
      <c r="D21" s="5">
        <v>2.6</v>
      </c>
      <c r="E21" s="6">
        <v>0.08</v>
      </c>
      <c r="F21" s="7">
        <f t="shared" si="4"/>
        <v>0.20800000000000002</v>
      </c>
      <c r="G21" s="7">
        <f t="shared" si="5"/>
        <v>2.8080000000000003</v>
      </c>
      <c r="H21" s="19">
        <v>200</v>
      </c>
      <c r="I21" s="36">
        <v>10</v>
      </c>
      <c r="J21" s="40">
        <f t="shared" si="1"/>
        <v>5200</v>
      </c>
      <c r="K21" s="8">
        <f>H21*G21*I21</f>
        <v>5616</v>
      </c>
    </row>
    <row r="22" spans="1:11" ht="36">
      <c r="A22" s="2" t="s">
        <v>49</v>
      </c>
      <c r="B22" s="3" t="s">
        <v>61</v>
      </c>
      <c r="C22" s="4" t="s">
        <v>28</v>
      </c>
      <c r="D22" s="5">
        <v>47</v>
      </c>
      <c r="E22" s="6">
        <v>0.08</v>
      </c>
      <c r="F22" s="7">
        <f t="shared" si="4"/>
        <v>3.7600000000000002</v>
      </c>
      <c r="G22" s="7">
        <f t="shared" si="5"/>
        <v>50.76</v>
      </c>
      <c r="H22" s="19">
        <v>236</v>
      </c>
      <c r="I22" s="36">
        <v>4</v>
      </c>
      <c r="J22" s="40">
        <f t="shared" si="1"/>
        <v>44368</v>
      </c>
      <c r="K22" s="8">
        <f t="shared" si="6"/>
        <v>47917.439999999995</v>
      </c>
    </row>
    <row r="23" spans="1:11" ht="13.5">
      <c r="A23" s="2" t="s">
        <v>50</v>
      </c>
      <c r="B23" s="3" t="s">
        <v>57</v>
      </c>
      <c r="C23" s="4" t="s">
        <v>28</v>
      </c>
      <c r="D23" s="5">
        <v>5</v>
      </c>
      <c r="E23" s="6">
        <v>0.08</v>
      </c>
      <c r="F23" s="7">
        <f t="shared" si="4"/>
        <v>0.4</v>
      </c>
      <c r="G23" s="7">
        <f t="shared" si="5"/>
        <v>5.4</v>
      </c>
      <c r="H23" s="19">
        <v>236</v>
      </c>
      <c r="I23" s="36">
        <v>4</v>
      </c>
      <c r="J23" s="40">
        <f t="shared" si="1"/>
        <v>4720</v>
      </c>
      <c r="K23" s="8">
        <f t="shared" si="6"/>
        <v>5097.6000000000004</v>
      </c>
    </row>
    <row r="24" spans="1:11" ht="13.5">
      <c r="A24" s="2" t="s">
        <v>51</v>
      </c>
      <c r="B24" s="3" t="s">
        <v>22</v>
      </c>
      <c r="C24" s="4" t="s">
        <v>28</v>
      </c>
      <c r="D24" s="5">
        <v>10</v>
      </c>
      <c r="E24" s="6">
        <v>0.08</v>
      </c>
      <c r="F24" s="7">
        <f t="shared" si="4"/>
        <v>0.8</v>
      </c>
      <c r="G24" s="7">
        <f t="shared" si="5"/>
        <v>10.8</v>
      </c>
      <c r="H24" s="19">
        <v>100</v>
      </c>
      <c r="I24" s="36">
        <v>1</v>
      </c>
      <c r="J24" s="40">
        <f t="shared" ref="J24" si="7">H24*D24*I24</f>
        <v>1000</v>
      </c>
      <c r="K24" s="8">
        <f t="shared" si="6"/>
        <v>1080</v>
      </c>
    </row>
    <row r="25" spans="1:11" ht="24">
      <c r="A25" s="2" t="s">
        <v>59</v>
      </c>
      <c r="B25" s="3" t="s">
        <v>58</v>
      </c>
      <c r="C25" s="4" t="s">
        <v>28</v>
      </c>
      <c r="D25" s="5">
        <v>2</v>
      </c>
      <c r="E25" s="6">
        <v>0.08</v>
      </c>
      <c r="F25" s="7">
        <f t="shared" si="4"/>
        <v>0.16</v>
      </c>
      <c r="G25" s="7">
        <f t="shared" si="5"/>
        <v>2.16</v>
      </c>
      <c r="H25" s="19">
        <v>236</v>
      </c>
      <c r="I25" s="36">
        <v>4</v>
      </c>
      <c r="J25" s="40">
        <f>H25*D25*I25</f>
        <v>1888</v>
      </c>
      <c r="K25" s="8">
        <f t="shared" si="6"/>
        <v>2039.0400000000002</v>
      </c>
    </row>
    <row r="26" spans="1:11" ht="13.5">
      <c r="A26" s="2" t="s">
        <v>52</v>
      </c>
      <c r="B26" s="3" t="s">
        <v>60</v>
      </c>
      <c r="C26" s="4" t="s">
        <v>28</v>
      </c>
      <c r="D26" s="5">
        <v>5</v>
      </c>
      <c r="E26" s="6">
        <v>0.08</v>
      </c>
      <c r="F26" s="7">
        <f t="shared" si="4"/>
        <v>0.4</v>
      </c>
      <c r="G26" s="7">
        <f t="shared" si="5"/>
        <v>5.4</v>
      </c>
      <c r="H26" s="19">
        <v>236</v>
      </c>
      <c r="I26" s="36">
        <v>1</v>
      </c>
      <c r="J26" s="40">
        <f>H26*D26*I26</f>
        <v>1180</v>
      </c>
      <c r="K26" s="8">
        <f t="shared" si="6"/>
        <v>1274.4000000000001</v>
      </c>
    </row>
    <row r="27" spans="1:11">
      <c r="A27" s="9" t="s">
        <v>53</v>
      </c>
      <c r="B27" s="3" t="s">
        <v>44</v>
      </c>
      <c r="C27" s="10" t="s">
        <v>30</v>
      </c>
      <c r="D27" s="5">
        <v>11.5</v>
      </c>
      <c r="E27" s="6">
        <v>0.23</v>
      </c>
      <c r="F27" s="7">
        <f t="shared" ref="F27" si="8">D27*E27</f>
        <v>2.645</v>
      </c>
      <c r="G27" s="7">
        <f t="shared" ref="G27" si="9">F27+D27</f>
        <v>14.145</v>
      </c>
      <c r="H27" s="19">
        <v>250</v>
      </c>
      <c r="I27" s="36">
        <v>1</v>
      </c>
      <c r="J27" s="40">
        <f>H27*D27*I27</f>
        <v>2875</v>
      </c>
      <c r="K27" s="8">
        <f>H27*G27</f>
        <v>3536.25</v>
      </c>
    </row>
    <row r="28" spans="1:11" ht="24.75" thickBot="1">
      <c r="A28" s="11" t="s">
        <v>64</v>
      </c>
      <c r="B28" s="30" t="s">
        <v>23</v>
      </c>
      <c r="C28" s="29" t="s">
        <v>24</v>
      </c>
      <c r="D28" s="13">
        <v>30</v>
      </c>
      <c r="E28" s="14">
        <v>0.08</v>
      </c>
      <c r="F28" s="15">
        <f>D28*E28</f>
        <v>2.4</v>
      </c>
      <c r="G28" s="15">
        <f>F28+D28</f>
        <v>32.4</v>
      </c>
      <c r="H28" s="18">
        <v>55</v>
      </c>
      <c r="I28" s="37">
        <v>1</v>
      </c>
      <c r="J28" s="40">
        <f>H28*D28*I28</f>
        <v>1650</v>
      </c>
      <c r="K28" s="16">
        <f>H28*G28</f>
        <v>1782</v>
      </c>
    </row>
    <row r="29" spans="1:11" ht="12.75" thickBot="1">
      <c r="A29" s="22"/>
      <c r="B29" s="23"/>
      <c r="C29" s="24"/>
      <c r="D29" s="25"/>
      <c r="E29" s="26"/>
      <c r="F29" s="27"/>
      <c r="G29" s="27"/>
      <c r="H29" s="28"/>
      <c r="I29" s="39"/>
      <c r="J29" s="20">
        <f>SUM(J6:J28)</f>
        <v>925465.37</v>
      </c>
      <c r="K29" s="20">
        <f>SUM(K6:K28)</f>
        <v>999933.84960000007</v>
      </c>
    </row>
    <row r="30" spans="1:11">
      <c r="B30" s="1" t="s">
        <v>29</v>
      </c>
    </row>
    <row r="34" spans="11:11">
      <c r="K34" s="12"/>
    </row>
  </sheetData>
  <mergeCells count="3">
    <mergeCell ref="A1:G1"/>
    <mergeCell ref="A2:K2"/>
    <mergeCell ref="A3:K3"/>
  </mergeCells>
  <pageMargins left="0.25" right="0.25" top="0.75" bottom="0.75" header="0.3" footer="0.3"/>
  <pageSetup paperSize="9" orientation="landscape" horizontalDpi="4294967294" verticalDpi="4294967294" r:id="rId1"/>
  <headerFooter>
    <oddFooter>Strona 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msk</dc:creator>
  <cp:lastModifiedBy>msk</cp:lastModifiedBy>
  <cp:lastPrinted>2018-10-08T14:17:31Z</cp:lastPrinted>
  <dcterms:created xsi:type="dcterms:W3CDTF">2017-07-21T08:28:26Z</dcterms:created>
  <dcterms:modified xsi:type="dcterms:W3CDTF">2018-10-24T09:57:52Z</dcterms:modified>
</cp:coreProperties>
</file>