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840" windowHeight="11835"/>
  </bookViews>
  <sheets>
    <sheet name="kosztorys" sheetId="1" r:id="rId1"/>
    <sheet name="Arkusz1" sheetId="2" r:id="rId2"/>
  </sheets>
  <definedNames>
    <definedName name="_xlnm.Print_Area" localSheetId="0">kosztorys!$A$1:$I$88</definedName>
  </definedNames>
  <calcPr calcId="125725" iterateDelta="1E-4"/>
</workbook>
</file>

<file path=xl/calcChain.xml><?xml version="1.0" encoding="utf-8"?>
<calcChain xmlns="http://schemas.openxmlformats.org/spreadsheetml/2006/main">
  <c r="G79" i="1"/>
  <c r="G80"/>
  <c r="G78"/>
  <c r="G63"/>
  <c r="G64"/>
  <c r="G65"/>
  <c r="G66"/>
  <c r="G67"/>
  <c r="G68"/>
  <c r="G69"/>
  <c r="G70"/>
  <c r="G71"/>
  <c r="G72"/>
  <c r="G73"/>
  <c r="G74"/>
  <c r="G62"/>
  <c r="G57"/>
  <c r="G58"/>
  <c r="G56"/>
  <c r="I24"/>
  <c r="G24"/>
  <c r="I80"/>
  <c r="G82" l="1"/>
  <c r="G8"/>
  <c r="G9"/>
  <c r="I65"/>
  <c r="I66"/>
  <c r="I72"/>
  <c r="I73"/>
  <c r="I63"/>
  <c r="I64"/>
  <c r="I67"/>
  <c r="I68"/>
  <c r="I69"/>
  <c r="I70"/>
  <c r="I71"/>
  <c r="I74"/>
  <c r="I62"/>
  <c r="I58"/>
  <c r="I57"/>
  <c r="G52"/>
  <c r="I52" s="1"/>
  <c r="G51"/>
  <c r="G76" l="1"/>
  <c r="I56"/>
  <c r="I60" s="1"/>
  <c r="G60"/>
  <c r="I78"/>
  <c r="I79"/>
  <c r="I76"/>
  <c r="G19"/>
  <c r="G20"/>
  <c r="I20" s="1"/>
  <c r="I51"/>
  <c r="G50"/>
  <c r="G49"/>
  <c r="I49" s="1"/>
  <c r="G48"/>
  <c r="G44"/>
  <c r="I44" s="1"/>
  <c r="G43"/>
  <c r="I43" s="1"/>
  <c r="G41"/>
  <c r="I41" s="1"/>
  <c r="G40"/>
  <c r="I40" s="1"/>
  <c r="G38"/>
  <c r="I38" s="1"/>
  <c r="G37"/>
  <c r="I37" s="1"/>
  <c r="G36"/>
  <c r="I36" s="1"/>
  <c r="G35"/>
  <c r="I35" s="1"/>
  <c r="G33"/>
  <c r="I33" s="1"/>
  <c r="G32"/>
  <c r="I32" s="1"/>
  <c r="G31"/>
  <c r="I31" s="1"/>
  <c r="G29"/>
  <c r="I29" s="1"/>
  <c r="G28"/>
  <c r="I28" s="1"/>
  <c r="G27"/>
  <c r="I27" s="1"/>
  <c r="G26"/>
  <c r="I26" s="1"/>
  <c r="G25"/>
  <c r="I25" s="1"/>
  <c r="G23"/>
  <c r="I23" s="1"/>
  <c r="G21"/>
  <c r="I21" s="1"/>
  <c r="G17"/>
  <c r="I17" s="1"/>
  <c r="G18"/>
  <c r="I18" s="1"/>
  <c r="G16"/>
  <c r="G11"/>
  <c r="I11" s="1"/>
  <c r="G10"/>
  <c r="I10" s="1"/>
  <c r="I9"/>
  <c r="I8"/>
  <c r="I16" l="1"/>
  <c r="I46" s="1"/>
  <c r="G46"/>
  <c r="G13"/>
  <c r="I13"/>
  <c r="I48"/>
  <c r="I54" s="1"/>
  <c r="G54"/>
  <c r="I50"/>
  <c r="I19"/>
  <c r="I82"/>
  <c r="G88" l="1"/>
  <c r="I88"/>
</calcChain>
</file>

<file path=xl/sharedStrings.xml><?xml version="1.0" encoding="utf-8"?>
<sst xmlns="http://schemas.openxmlformats.org/spreadsheetml/2006/main" count="212" uniqueCount="157">
  <si>
    <t>Opis czynności</t>
  </si>
  <si>
    <t>j.m.</t>
  </si>
  <si>
    <t>Ilość jednostek</t>
  </si>
  <si>
    <t>Krotność</t>
  </si>
  <si>
    <t>A</t>
  </si>
  <si>
    <t>B</t>
  </si>
  <si>
    <t>C</t>
  </si>
  <si>
    <t>D</t>
  </si>
  <si>
    <t>E</t>
  </si>
  <si>
    <t>F</t>
  </si>
  <si>
    <t>I. Prace porządkowe</t>
  </si>
  <si>
    <t>VAT</t>
  </si>
  <si>
    <t>1.1</t>
  </si>
  <si>
    <t>ar</t>
  </si>
  <si>
    <t>1.2</t>
  </si>
  <si>
    <t>1.3</t>
  </si>
  <si>
    <t>1.4</t>
  </si>
  <si>
    <t>ar/m-c</t>
  </si>
  <si>
    <t>Interwencyjny wywóz odpadów komunalnych</t>
  </si>
  <si>
    <t>suma kolumny I</t>
  </si>
  <si>
    <t>RAZEM: BLOK  I. PRACE PORZĄDKOWE</t>
  </si>
  <si>
    <t>II. Prace ogrodnicze</t>
  </si>
  <si>
    <t>Trawniki</t>
  </si>
  <si>
    <t>2.1</t>
  </si>
  <si>
    <t>Wiosenne wygrabienie trawników</t>
  </si>
  <si>
    <t>2.2</t>
  </si>
  <si>
    <t>Jesienne wygrabienie trawników</t>
  </si>
  <si>
    <t>2.3</t>
  </si>
  <si>
    <t>Koszenie trawników</t>
  </si>
  <si>
    <t>2.4</t>
  </si>
  <si>
    <t>Żywopłoty i skupiny krzewów</t>
  </si>
  <si>
    <t>2.7</t>
  </si>
  <si>
    <t>2.8</t>
  </si>
  <si>
    <t>Pielenie żywopłotów</t>
  </si>
  <si>
    <t>2.9</t>
  </si>
  <si>
    <t>Pielenie skupin krzewów</t>
  </si>
  <si>
    <t>Cięcie formujące żywopłotów</t>
  </si>
  <si>
    <t>2.11</t>
  </si>
  <si>
    <t>2.12</t>
  </si>
  <si>
    <t>2.13</t>
  </si>
  <si>
    <t>Mulczowanie korą skupin krzewów i żywopłotów</t>
  </si>
  <si>
    <t>2.14</t>
  </si>
  <si>
    <t>szt.</t>
  </si>
  <si>
    <t>2.15</t>
  </si>
  <si>
    <t>Rabaty bylinowe</t>
  </si>
  <si>
    <t>Uporządkowanie rabat bylinowych – wiosną</t>
  </si>
  <si>
    <t>2.17</t>
  </si>
  <si>
    <t>Pielęgnacja rabat bylinowych</t>
  </si>
  <si>
    <t>2.18</t>
  </si>
  <si>
    <t>2.19</t>
  </si>
  <si>
    <t>Różanki</t>
  </si>
  <si>
    <t>Pielęgnacja różanek</t>
  </si>
  <si>
    <t>2.21</t>
  </si>
  <si>
    <t>Przygotowanie różanek do zimy</t>
  </si>
  <si>
    <t>Uporządkowanie różanek wiosną</t>
  </si>
  <si>
    <t>Podlewanie</t>
  </si>
  <si>
    <t>Podlewanie krzewów</t>
  </si>
  <si>
    <t>Podlewanie drzew</t>
  </si>
  <si>
    <t>Nawożenie</t>
  </si>
  <si>
    <t>Nawożenie trawników</t>
  </si>
  <si>
    <t>Nawożenie skupin krzewów, żywopłotów, rabat bylinowych, różanek</t>
  </si>
  <si>
    <t>RAZEM: BLOK II. PRACE OGRODNICZE</t>
  </si>
  <si>
    <t>III. Ukwiecenie</t>
  </si>
  <si>
    <t>3.1</t>
  </si>
  <si>
    <t>3.2</t>
  </si>
  <si>
    <t>RAZEM: BLOK III. UKWIECENIE</t>
  </si>
  <si>
    <t>6.1</t>
  </si>
  <si>
    <t>6.2</t>
  </si>
  <si>
    <t>Wygrodzenie rabat, skupin krzewów itp. siatką metalową powlekaną</t>
  </si>
  <si>
    <t>mb</t>
  </si>
  <si>
    <t>Podnoszenie koron drzew (korekta koron nad chodnikami itd.)</t>
  </si>
  <si>
    <t xml:space="preserve">Usuwanie odrostów drzew </t>
  </si>
  <si>
    <t>Wycinka krzewów wraz z systemem korzeniowym, zasypaniem dołu ziemią żyzną, wyrównaniem i uprzątnięciem terenu oraz wywozem urobku</t>
  </si>
  <si>
    <t>Stawka roboczogodziny (z narzutami) przy pracach ogrodniczych</t>
  </si>
  <si>
    <t>rbg</t>
  </si>
  <si>
    <t>Stawka roboczogodziny (z narzutami) przy pracach porządkowych</t>
  </si>
  <si>
    <t>Stawka roboczogodziny (z narzutami) przy pracach remontowych</t>
  </si>
  <si>
    <t>CENA OFERTOWA BRUTTO</t>
  </si>
  <si>
    <t>Codzienne prace porządkowe na terenach zieleni w okresie letnim (kwiecień - październik)</t>
  </si>
  <si>
    <t>Codzienne prace porządkowe na terenach zieleni w okresie zimowym (styczeń - marzec i listopad - grudzień)</t>
  </si>
  <si>
    <t>Codzienne prace porządkowe</t>
  </si>
  <si>
    <t>Cięcie formujące i pielęgnacyjne krzewów  (w tym odmładzanie)</t>
  </si>
  <si>
    <t>Remont ławek</t>
  </si>
  <si>
    <t>Malowanie ławek</t>
  </si>
  <si>
    <t>Cena jednostkowa za j.m netto</t>
  </si>
  <si>
    <t>Wartość prac netto</t>
  </si>
  <si>
    <t>Wartość brutto</t>
  </si>
  <si>
    <t>Stawka</t>
  </si>
  <si>
    <t>G=DxExF</t>
  </si>
  <si>
    <t>H</t>
  </si>
  <si>
    <t>I=G*H+G</t>
  </si>
  <si>
    <t>suma kolumny G</t>
  </si>
  <si>
    <t>wartość netto</t>
  </si>
  <si>
    <t>2.6</t>
  </si>
  <si>
    <t>Renowacja trawników</t>
  </si>
  <si>
    <t>Sadzenie krzewów</t>
  </si>
  <si>
    <t xml:space="preserve">Sadzenie krzewów żywopłotowych </t>
  </si>
  <si>
    <t>Sadzenie bylin</t>
  </si>
  <si>
    <t>Sadzenie róż</t>
  </si>
  <si>
    <t>2.22</t>
  </si>
  <si>
    <t>2.23</t>
  </si>
  <si>
    <t>2.24</t>
  </si>
  <si>
    <t>obsadzenie kwietników i donic wraz z wykorzystaniem roślin sezonowych</t>
  </si>
  <si>
    <t>Usunięcie roślin po zakończeniu obsadzenia z rośłin sezonowych</t>
  </si>
  <si>
    <t>Pielęgnacja obsadzenia z wykorzystaniem roślin sezonowych</t>
  </si>
  <si>
    <t>rozłożenie stroiszu na powierzchni kwietników/ donic</t>
  </si>
  <si>
    <t>Wycinka drzew o obw. pnia mierzonym na wysokości 130 cm : do 50cm</t>
  </si>
  <si>
    <t>Wycinka drzew o obw. pnia mierzonym na wysokości 130 cm : od 51cm - 150cm</t>
  </si>
  <si>
    <t>Wycinka drzew o obw. pnia mierzonym na wysokości 130 cm : od 151cm - 250cm</t>
  </si>
  <si>
    <t>Wycinka drzew o obw. pnia mierzonym na wysokości 130 cm : powyżej 250cm</t>
  </si>
  <si>
    <t>Cięcia pielęgnacyjne drzew o obw. pnia mierzonym na wysokości 130 cm : do 50cm</t>
  </si>
  <si>
    <t>Cięcia pielęgnacyjne drzew o obw. pnia mierzonym na wysokości 130 cm : od 51cm - 150cm</t>
  </si>
  <si>
    <t>Cięcia pielęgnacyjne drzew o obw. pnia mierzonym na wysokości 130 cm : od 151cm - 250cm</t>
  </si>
  <si>
    <t>Cięcia pielęgnaycjne drzew o obw. pnia mierzonym na wysokości 130 cm : powyżej 250cm</t>
  </si>
  <si>
    <t>Sadzenie drzew o obw. pni 14-16cm</t>
  </si>
  <si>
    <t>Sadzenie drzew o obw. pni 18-20cm</t>
  </si>
  <si>
    <r>
      <t>m</t>
    </r>
    <r>
      <rPr>
        <vertAlign val="superscript"/>
        <sz val="11"/>
        <rFont val="Calibri"/>
        <family val="2"/>
        <charset val="238"/>
      </rPr>
      <t>3</t>
    </r>
  </si>
  <si>
    <r>
      <t>m</t>
    </r>
    <r>
      <rPr>
        <vertAlign val="superscript"/>
        <sz val="11"/>
        <rFont val="Calibri"/>
        <family val="2"/>
        <charset val="238"/>
      </rPr>
      <t>2</t>
    </r>
  </si>
  <si>
    <t>Ułożenie trawnika z rolki</t>
  </si>
  <si>
    <t>2.5</t>
  </si>
  <si>
    <t>Założenie trawnika z siewu</t>
  </si>
  <si>
    <t>2.10</t>
  </si>
  <si>
    <t>2.16</t>
  </si>
  <si>
    <t xml:space="preserve">Wymiana ziemi </t>
  </si>
  <si>
    <t>3.3</t>
  </si>
  <si>
    <t>3.4</t>
  </si>
  <si>
    <t>3.5</t>
  </si>
  <si>
    <t>IV.</t>
  </si>
  <si>
    <t>4.1</t>
  </si>
  <si>
    <t>4.2</t>
  </si>
  <si>
    <t>4.5</t>
  </si>
  <si>
    <t>Prace remontowe</t>
  </si>
  <si>
    <t>V. Prace przy drzewach</t>
  </si>
  <si>
    <t>RAZEM: BLOK IV. PRACE REMONTOWE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</si>
  <si>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</si>
  <si>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</si>
  <si>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</si>
  <si>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</si>
  <si>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</si>
  <si>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</si>
  <si>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</si>
  <si>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</si>
  <si>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</si>
  <si>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</si>
  <si>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</si>
  <si>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</si>
  <si>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</si>
  <si>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RAZEM: BLOK V. PRACE PRZY DRZEWACH</t>
  </si>
  <si>
    <t>VI. Stawki kosztorysowe do prac nieprzewidzianych</t>
  </si>
  <si>
    <t>6.3</t>
  </si>
  <si>
    <t>RAZEM: VI. PRACE NIEPRZEWIDZIANE</t>
  </si>
  <si>
    <t>suma kolumny G dla poszczególnych bloków (I-VI)</t>
  </si>
  <si>
    <t>suma kolumny I dla poszczególnych bloków (I-VI)</t>
  </si>
  <si>
    <t>Załącznik nr 7d do SIWZ, nr 3 do umowy</t>
  </si>
  <si>
    <t>WYKAZ PRAC WRAZ Z CENAMI JEDNOSTKOWYMI</t>
  </si>
  <si>
    <t>2.20</t>
  </si>
  <si>
    <t>na wykonanie prac związanych z utrzymaniem oraz pielęgnacją i zakładaniem zieleni na terenach parków, skwerów i zieleńców będących w administrowaniu przez Gminę Piaseczno (CZĘŚĆ 4)</t>
  </si>
</sst>
</file>

<file path=xl/styles.xml><?xml version="1.0" encoding="utf-8"?>
<styleSheet xmlns="http://schemas.openxmlformats.org/spreadsheetml/2006/main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&quot;zł&quot;"/>
  </numFmts>
  <fonts count="5">
    <font>
      <sz val="11"/>
      <color theme="1"/>
      <name val="Czcionka tekstu podstawowego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color indexed="12"/>
      <name val="Calibri"/>
      <family val="2"/>
      <charset val="238"/>
    </font>
    <font>
      <vertAlign val="superscript"/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7" fontId="1" fillId="4" borderId="32" xfId="0" applyNumberFormat="1" applyFont="1" applyFill="1" applyBorder="1" applyAlignment="1">
      <alignment horizontal="center" vertical="center" wrapText="1"/>
    </xf>
    <xf numFmtId="44" fontId="1" fillId="4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12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top" wrapText="1"/>
    </xf>
    <xf numFmtId="0" fontId="1" fillId="0" borderId="12" xfId="0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164" fontId="1" fillId="0" borderId="12" xfId="0" applyNumberFormat="1" applyFont="1" applyBorder="1" applyAlignment="1">
      <alignment horizontal="center" vertical="top" wrapText="1"/>
    </xf>
    <xf numFmtId="9" fontId="1" fillId="0" borderId="12" xfId="0" applyNumberFormat="1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" fillId="0" borderId="15" xfId="0" applyFont="1" applyBorder="1" applyAlignment="1">
      <alignment horizontal="center" vertical="center" wrapText="1"/>
    </xf>
    <xf numFmtId="2" fontId="2" fillId="0" borderId="15" xfId="0" applyNumberFormat="1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9" fontId="1" fillId="0" borderId="15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vertical="top" wrapText="1"/>
    </xf>
    <xf numFmtId="0" fontId="1" fillId="4" borderId="9" xfId="0" applyFont="1" applyFill="1" applyBorder="1" applyAlignment="1">
      <alignment horizontal="center" vertical="center" wrapText="1"/>
    </xf>
    <xf numFmtId="2" fontId="1" fillId="4" borderId="9" xfId="0" applyNumberFormat="1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2" fontId="1" fillId="4" borderId="31" xfId="0" applyNumberFormat="1" applyFont="1" applyFill="1" applyBorder="1" applyAlignment="1">
      <alignment horizontal="center" vertical="center" wrapText="1"/>
    </xf>
    <xf numFmtId="2" fontId="1" fillId="4" borderId="9" xfId="0" applyNumberFormat="1" applyFont="1" applyFill="1" applyBorder="1" applyAlignment="1">
      <alignment horizontal="center" vertical="center" wrapText="1"/>
    </xf>
    <xf numFmtId="2" fontId="2" fillId="4" borderId="31" xfId="0" applyNumberFormat="1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top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7" fontId="2" fillId="4" borderId="32" xfId="0" applyNumberFormat="1" applyFont="1" applyFill="1" applyBorder="1" applyAlignment="1">
      <alignment horizontal="center" vertical="center" wrapText="1"/>
    </xf>
    <xf numFmtId="0" fontId="1" fillId="5" borderId="0" xfId="0" applyFont="1" applyFill="1"/>
    <xf numFmtId="0" fontId="1" fillId="2" borderId="8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top"/>
    </xf>
    <xf numFmtId="0" fontId="2" fillId="2" borderId="20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top" wrapText="1"/>
    </xf>
    <xf numFmtId="0" fontId="2" fillId="2" borderId="22" xfId="0" applyFont="1" applyFill="1" applyBorder="1" applyAlignment="1">
      <alignment horizontal="center" vertical="top" wrapText="1"/>
    </xf>
    <xf numFmtId="0" fontId="1" fillId="6" borderId="3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top"/>
    </xf>
    <xf numFmtId="0" fontId="2" fillId="6" borderId="9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top" wrapText="1"/>
    </xf>
    <xf numFmtId="0" fontId="2" fillId="6" borderId="10" xfId="0" applyFont="1" applyFill="1" applyBorder="1" applyAlignment="1">
      <alignment horizontal="center" vertical="top" wrapText="1"/>
    </xf>
    <xf numFmtId="0" fontId="1" fillId="6" borderId="0" xfId="0" applyFont="1" applyFill="1" applyAlignment="1">
      <alignment horizontal="center"/>
    </xf>
    <xf numFmtId="0" fontId="2" fillId="0" borderId="12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 wrapText="1"/>
    </xf>
    <xf numFmtId="0" fontId="2" fillId="0" borderId="18" xfId="0" applyFont="1" applyFill="1" applyBorder="1" applyAlignment="1">
      <alignment vertical="top" wrapText="1"/>
    </xf>
    <xf numFmtId="0" fontId="2" fillId="0" borderId="18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9" fontId="1" fillId="0" borderId="18" xfId="0" applyNumberFormat="1" applyFont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top"/>
    </xf>
    <xf numFmtId="0" fontId="2" fillId="6" borderId="0" xfId="0" applyFont="1" applyFill="1" applyBorder="1" applyAlignment="1">
      <alignment horizontal="center" vertical="center" wrapText="1"/>
    </xf>
    <xf numFmtId="164" fontId="2" fillId="6" borderId="0" xfId="0" applyNumberFormat="1" applyFont="1" applyFill="1" applyBorder="1" applyAlignment="1">
      <alignment horizontal="center" vertical="top" wrapText="1"/>
    </xf>
    <xf numFmtId="0" fontId="2" fillId="6" borderId="0" xfId="0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0" fontId="1" fillId="6" borderId="0" xfId="0" applyFont="1" applyFill="1" applyBorder="1" applyAlignment="1">
      <alignment horizontal="center"/>
    </xf>
    <xf numFmtId="0" fontId="2" fillId="0" borderId="15" xfId="0" applyFont="1" applyFill="1" applyBorder="1" applyAlignment="1">
      <alignment vertical="top" wrapText="1"/>
    </xf>
    <xf numFmtId="164" fontId="1" fillId="0" borderId="15" xfId="0" applyNumberFormat="1" applyFont="1" applyBorder="1" applyAlignment="1">
      <alignment horizontal="center" vertical="top" wrapText="1"/>
    </xf>
    <xf numFmtId="164" fontId="2" fillId="0" borderId="28" xfId="0" applyNumberFormat="1" applyFont="1" applyBorder="1" applyAlignment="1">
      <alignment horizontal="center" vertical="top" wrapText="1"/>
    </xf>
    <xf numFmtId="164" fontId="1" fillId="0" borderId="18" xfId="0" applyNumberFormat="1" applyFont="1" applyBorder="1" applyAlignment="1">
      <alignment horizontal="center" vertical="top" wrapText="1"/>
    </xf>
    <xf numFmtId="164" fontId="2" fillId="0" borderId="29" xfId="0" applyNumberFormat="1" applyFont="1" applyBorder="1" applyAlignment="1">
      <alignment horizontal="center" vertical="top" wrapText="1"/>
    </xf>
    <xf numFmtId="2" fontId="2" fillId="0" borderId="12" xfId="0" applyNumberFormat="1" applyFont="1" applyBorder="1" applyAlignment="1">
      <alignment horizontal="center" vertical="top" wrapText="1"/>
    </xf>
    <xf numFmtId="164" fontId="2" fillId="6" borderId="9" xfId="0" applyNumberFormat="1" applyFont="1" applyFill="1" applyBorder="1" applyAlignment="1">
      <alignment horizontal="center" vertical="top" wrapText="1"/>
    </xf>
    <xf numFmtId="0" fontId="2" fillId="0" borderId="18" xfId="0" applyFont="1" applyBorder="1" applyAlignment="1">
      <alignment vertical="top" wrapText="1"/>
    </xf>
    <xf numFmtId="1" fontId="2" fillId="0" borderId="18" xfId="0" applyNumberFormat="1" applyFont="1" applyBorder="1" applyAlignment="1">
      <alignment horizontal="center" vertical="top" wrapText="1"/>
    </xf>
    <xf numFmtId="2" fontId="2" fillId="4" borderId="9" xfId="0" applyNumberFormat="1" applyFont="1" applyFill="1" applyBorder="1" applyAlignment="1">
      <alignment horizontal="center" vertical="top" wrapText="1"/>
    </xf>
    <xf numFmtId="164" fontId="1" fillId="4" borderId="32" xfId="0" applyNumberFormat="1" applyFont="1" applyFill="1" applyBorder="1" applyAlignment="1">
      <alignment horizontal="center" vertical="center" wrapText="1"/>
    </xf>
    <xf numFmtId="164" fontId="2" fillId="4" borderId="32" xfId="0" applyNumberFormat="1" applyFont="1" applyFill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vertical="top" wrapText="1"/>
    </xf>
    <xf numFmtId="2" fontId="1" fillId="0" borderId="18" xfId="0" applyNumberFormat="1" applyFont="1" applyBorder="1" applyAlignment="1">
      <alignment horizontal="center" vertical="top" wrapText="1"/>
    </xf>
    <xf numFmtId="2" fontId="1" fillId="0" borderId="15" xfId="0" applyNumberFormat="1" applyFont="1" applyBorder="1" applyAlignment="1">
      <alignment horizontal="center" vertical="top" wrapText="1"/>
    </xf>
    <xf numFmtId="164" fontId="2" fillId="0" borderId="30" xfId="0" applyNumberFormat="1" applyFont="1" applyBorder="1" applyAlignment="1">
      <alignment horizontal="center" vertical="top" wrapText="1"/>
    </xf>
    <xf numFmtId="2" fontId="2" fillId="4" borderId="9" xfId="0" applyNumberFormat="1" applyFont="1" applyFill="1" applyBorder="1" applyAlignment="1">
      <alignment vertical="top" wrapText="1"/>
    </xf>
    <xf numFmtId="0" fontId="1" fillId="4" borderId="9" xfId="0" applyFont="1" applyFill="1" applyBorder="1" applyAlignment="1">
      <alignment horizontal="center" vertical="top" wrapText="1"/>
    </xf>
    <xf numFmtId="0" fontId="1" fillId="4" borderId="31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 wrapText="1"/>
    </xf>
    <xf numFmtId="44" fontId="1" fillId="4" borderId="32" xfId="0" applyNumberFormat="1" applyFont="1" applyFill="1" applyBorder="1" applyAlignment="1">
      <alignment vertical="center" wrapText="1"/>
    </xf>
    <xf numFmtId="164" fontId="3" fillId="0" borderId="15" xfId="0" applyNumberFormat="1" applyFont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vertical="top" wrapText="1"/>
    </xf>
    <xf numFmtId="0" fontId="1" fillId="4" borderId="0" xfId="0" applyFont="1" applyFill="1" applyBorder="1" applyAlignment="1">
      <alignment horizontal="center" vertical="center" wrapText="1"/>
    </xf>
    <xf numFmtId="2" fontId="1" fillId="4" borderId="0" xfId="0" applyNumberFormat="1" applyFont="1" applyFill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0" fontId="2" fillId="4" borderId="33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1" fillId="0" borderId="40" xfId="0" applyFon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left" vertical="top" wrapText="1"/>
    </xf>
    <xf numFmtId="0" fontId="1" fillId="0" borderId="12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4" borderId="9" xfId="0" applyFont="1" applyFill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4" fontId="2" fillId="4" borderId="2" xfId="0" applyNumberFormat="1" applyFont="1" applyFill="1" applyBorder="1" applyAlignment="1">
      <alignment horizontal="center" vertical="center"/>
    </xf>
    <xf numFmtId="4" fontId="2" fillId="4" borderId="23" xfId="0" applyNumberFormat="1" applyFont="1" applyFill="1" applyBorder="1" applyAlignment="1">
      <alignment horizontal="center" vertical="center" wrapText="1"/>
    </xf>
    <xf numFmtId="7" fontId="2" fillId="4" borderId="22" xfId="0" applyNumberFormat="1" applyFont="1" applyFill="1" applyBorder="1" applyAlignment="1">
      <alignment horizontal="center"/>
    </xf>
    <xf numFmtId="0" fontId="2" fillId="0" borderId="21" xfId="0" applyFont="1" applyBorder="1" applyAlignment="1">
      <alignment vertical="top" wrapText="1"/>
    </xf>
    <xf numFmtId="0" fontId="1" fillId="0" borderId="2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 wrapText="1"/>
    </xf>
    <xf numFmtId="2" fontId="2" fillId="0" borderId="12" xfId="0" applyNumberFormat="1" applyFont="1" applyFill="1" applyBorder="1" applyAlignment="1">
      <alignment horizontal="center" vertical="top" wrapText="1"/>
    </xf>
    <xf numFmtId="0" fontId="2" fillId="0" borderId="0" xfId="0" applyFont="1"/>
    <xf numFmtId="44" fontId="2" fillId="4" borderId="22" xfId="0" applyNumberFormat="1" applyFont="1" applyFill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top" wrapText="1"/>
    </xf>
    <xf numFmtId="7" fontId="2" fillId="4" borderId="23" xfId="0" applyNumberFormat="1" applyFont="1" applyFill="1" applyBorder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2" fillId="0" borderId="39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9"/>
  <sheetViews>
    <sheetView tabSelected="1" topLeftCell="A85" zoomScaleNormal="100" workbookViewId="0">
      <selection sqref="A1:I88"/>
    </sheetView>
  </sheetViews>
  <sheetFormatPr defaultRowHeight="15"/>
  <cols>
    <col min="1" max="1" width="4.625" style="105" customWidth="1"/>
    <col min="2" max="2" width="20.375" style="3" customWidth="1"/>
    <col min="3" max="3" width="3.875" style="105" bestFit="1" customWidth="1"/>
    <col min="4" max="4" width="12.5" style="8" customWidth="1"/>
    <col min="5" max="5" width="8.625" style="106" customWidth="1"/>
    <col min="6" max="6" width="4.5" style="3" customWidth="1"/>
    <col min="7" max="7" width="15.875" style="3" customWidth="1"/>
    <col min="8" max="8" width="12.5" style="105" customWidth="1"/>
    <col min="9" max="9" width="24.375" style="107" customWidth="1"/>
    <col min="10" max="249" width="9" style="3"/>
    <col min="250" max="250" width="3.25" style="3" customWidth="1"/>
    <col min="251" max="251" width="20.375" style="3" customWidth="1"/>
    <col min="252" max="252" width="4.375" style="3" customWidth="1"/>
    <col min="253" max="253" width="7.25" style="3" customWidth="1"/>
    <col min="254" max="254" width="8.625" style="3" customWidth="1"/>
    <col min="255" max="255" width="4.5" style="3" customWidth="1"/>
    <col min="256" max="256" width="12.5" style="3" customWidth="1"/>
    <col min="257" max="257" width="20.75" style="3" customWidth="1"/>
    <col min="258" max="258" width="11.375" style="3" customWidth="1"/>
    <col min="259" max="259" width="10.125" style="3" customWidth="1"/>
    <col min="260" max="260" width="10.75" style="3" customWidth="1"/>
    <col min="261" max="261" width="10.125" style="3" customWidth="1"/>
    <col min="262" max="262" width="8.375" style="3" bestFit="1" customWidth="1"/>
    <col min="263" max="505" width="9" style="3"/>
    <col min="506" max="506" width="3.25" style="3" customWidth="1"/>
    <col min="507" max="507" width="20.375" style="3" customWidth="1"/>
    <col min="508" max="508" width="4.375" style="3" customWidth="1"/>
    <col min="509" max="509" width="7.25" style="3" customWidth="1"/>
    <col min="510" max="510" width="8.625" style="3" customWidth="1"/>
    <col min="511" max="511" width="4.5" style="3" customWidth="1"/>
    <col min="512" max="512" width="12.5" style="3" customWidth="1"/>
    <col min="513" max="513" width="20.75" style="3" customWidth="1"/>
    <col min="514" max="514" width="11.375" style="3" customWidth="1"/>
    <col min="515" max="515" width="10.125" style="3" customWidth="1"/>
    <col min="516" max="516" width="10.75" style="3" customWidth="1"/>
    <col min="517" max="517" width="10.125" style="3" customWidth="1"/>
    <col min="518" max="518" width="8.375" style="3" bestFit="1" customWidth="1"/>
    <col min="519" max="761" width="9" style="3"/>
    <col min="762" max="762" width="3.25" style="3" customWidth="1"/>
    <col min="763" max="763" width="20.375" style="3" customWidth="1"/>
    <col min="764" max="764" width="4.375" style="3" customWidth="1"/>
    <col min="765" max="765" width="7.25" style="3" customWidth="1"/>
    <col min="766" max="766" width="8.625" style="3" customWidth="1"/>
    <col min="767" max="767" width="4.5" style="3" customWidth="1"/>
    <col min="768" max="768" width="12.5" style="3" customWidth="1"/>
    <col min="769" max="769" width="20.75" style="3" customWidth="1"/>
    <col min="770" max="770" width="11.375" style="3" customWidth="1"/>
    <col min="771" max="771" width="10.125" style="3" customWidth="1"/>
    <col min="772" max="772" width="10.75" style="3" customWidth="1"/>
    <col min="773" max="773" width="10.125" style="3" customWidth="1"/>
    <col min="774" max="774" width="8.375" style="3" bestFit="1" customWidth="1"/>
    <col min="775" max="1017" width="9" style="3"/>
    <col min="1018" max="1018" width="3.25" style="3" customWidth="1"/>
    <col min="1019" max="1019" width="20.375" style="3" customWidth="1"/>
    <col min="1020" max="1020" width="4.375" style="3" customWidth="1"/>
    <col min="1021" max="1021" width="7.25" style="3" customWidth="1"/>
    <col min="1022" max="1022" width="8.625" style="3" customWidth="1"/>
    <col min="1023" max="1023" width="4.5" style="3" customWidth="1"/>
    <col min="1024" max="1024" width="12.5" style="3" customWidth="1"/>
    <col min="1025" max="1025" width="20.75" style="3" customWidth="1"/>
    <col min="1026" max="1026" width="11.375" style="3" customWidth="1"/>
    <col min="1027" max="1027" width="10.125" style="3" customWidth="1"/>
    <col min="1028" max="1028" width="10.75" style="3" customWidth="1"/>
    <col min="1029" max="1029" width="10.125" style="3" customWidth="1"/>
    <col min="1030" max="1030" width="8.375" style="3" bestFit="1" customWidth="1"/>
    <col min="1031" max="1273" width="9" style="3"/>
    <col min="1274" max="1274" width="3.25" style="3" customWidth="1"/>
    <col min="1275" max="1275" width="20.375" style="3" customWidth="1"/>
    <col min="1276" max="1276" width="4.375" style="3" customWidth="1"/>
    <col min="1277" max="1277" width="7.25" style="3" customWidth="1"/>
    <col min="1278" max="1278" width="8.625" style="3" customWidth="1"/>
    <col min="1279" max="1279" width="4.5" style="3" customWidth="1"/>
    <col min="1280" max="1280" width="12.5" style="3" customWidth="1"/>
    <col min="1281" max="1281" width="20.75" style="3" customWidth="1"/>
    <col min="1282" max="1282" width="11.375" style="3" customWidth="1"/>
    <col min="1283" max="1283" width="10.125" style="3" customWidth="1"/>
    <col min="1284" max="1284" width="10.75" style="3" customWidth="1"/>
    <col min="1285" max="1285" width="10.125" style="3" customWidth="1"/>
    <col min="1286" max="1286" width="8.375" style="3" bestFit="1" customWidth="1"/>
    <col min="1287" max="1529" width="9" style="3"/>
    <col min="1530" max="1530" width="3.25" style="3" customWidth="1"/>
    <col min="1531" max="1531" width="20.375" style="3" customWidth="1"/>
    <col min="1532" max="1532" width="4.375" style="3" customWidth="1"/>
    <col min="1533" max="1533" width="7.25" style="3" customWidth="1"/>
    <col min="1534" max="1534" width="8.625" style="3" customWidth="1"/>
    <col min="1535" max="1535" width="4.5" style="3" customWidth="1"/>
    <col min="1536" max="1536" width="12.5" style="3" customWidth="1"/>
    <col min="1537" max="1537" width="20.75" style="3" customWidth="1"/>
    <col min="1538" max="1538" width="11.375" style="3" customWidth="1"/>
    <col min="1539" max="1539" width="10.125" style="3" customWidth="1"/>
    <col min="1540" max="1540" width="10.75" style="3" customWidth="1"/>
    <col min="1541" max="1541" width="10.125" style="3" customWidth="1"/>
    <col min="1542" max="1542" width="8.375" style="3" bestFit="1" customWidth="1"/>
    <col min="1543" max="1785" width="9" style="3"/>
    <col min="1786" max="1786" width="3.25" style="3" customWidth="1"/>
    <col min="1787" max="1787" width="20.375" style="3" customWidth="1"/>
    <col min="1788" max="1788" width="4.375" style="3" customWidth="1"/>
    <col min="1789" max="1789" width="7.25" style="3" customWidth="1"/>
    <col min="1790" max="1790" width="8.625" style="3" customWidth="1"/>
    <col min="1791" max="1791" width="4.5" style="3" customWidth="1"/>
    <col min="1792" max="1792" width="12.5" style="3" customWidth="1"/>
    <col min="1793" max="1793" width="20.75" style="3" customWidth="1"/>
    <col min="1794" max="1794" width="11.375" style="3" customWidth="1"/>
    <col min="1795" max="1795" width="10.125" style="3" customWidth="1"/>
    <col min="1796" max="1796" width="10.75" style="3" customWidth="1"/>
    <col min="1797" max="1797" width="10.125" style="3" customWidth="1"/>
    <col min="1798" max="1798" width="8.375" style="3" bestFit="1" customWidth="1"/>
    <col min="1799" max="2041" width="9" style="3"/>
    <col min="2042" max="2042" width="3.25" style="3" customWidth="1"/>
    <col min="2043" max="2043" width="20.375" style="3" customWidth="1"/>
    <col min="2044" max="2044" width="4.375" style="3" customWidth="1"/>
    <col min="2045" max="2045" width="7.25" style="3" customWidth="1"/>
    <col min="2046" max="2046" width="8.625" style="3" customWidth="1"/>
    <col min="2047" max="2047" width="4.5" style="3" customWidth="1"/>
    <col min="2048" max="2048" width="12.5" style="3" customWidth="1"/>
    <col min="2049" max="2049" width="20.75" style="3" customWidth="1"/>
    <col min="2050" max="2050" width="11.375" style="3" customWidth="1"/>
    <col min="2051" max="2051" width="10.125" style="3" customWidth="1"/>
    <col min="2052" max="2052" width="10.75" style="3" customWidth="1"/>
    <col min="2053" max="2053" width="10.125" style="3" customWidth="1"/>
    <col min="2054" max="2054" width="8.375" style="3" bestFit="1" customWidth="1"/>
    <col min="2055" max="2297" width="9" style="3"/>
    <col min="2298" max="2298" width="3.25" style="3" customWidth="1"/>
    <col min="2299" max="2299" width="20.375" style="3" customWidth="1"/>
    <col min="2300" max="2300" width="4.375" style="3" customWidth="1"/>
    <col min="2301" max="2301" width="7.25" style="3" customWidth="1"/>
    <col min="2302" max="2302" width="8.625" style="3" customWidth="1"/>
    <col min="2303" max="2303" width="4.5" style="3" customWidth="1"/>
    <col min="2304" max="2304" width="12.5" style="3" customWidth="1"/>
    <col min="2305" max="2305" width="20.75" style="3" customWidth="1"/>
    <col min="2306" max="2306" width="11.375" style="3" customWidth="1"/>
    <col min="2307" max="2307" width="10.125" style="3" customWidth="1"/>
    <col min="2308" max="2308" width="10.75" style="3" customWidth="1"/>
    <col min="2309" max="2309" width="10.125" style="3" customWidth="1"/>
    <col min="2310" max="2310" width="8.375" style="3" bestFit="1" customWidth="1"/>
    <col min="2311" max="2553" width="9" style="3"/>
    <col min="2554" max="2554" width="3.25" style="3" customWidth="1"/>
    <col min="2555" max="2555" width="20.375" style="3" customWidth="1"/>
    <col min="2556" max="2556" width="4.375" style="3" customWidth="1"/>
    <col min="2557" max="2557" width="7.25" style="3" customWidth="1"/>
    <col min="2558" max="2558" width="8.625" style="3" customWidth="1"/>
    <col min="2559" max="2559" width="4.5" style="3" customWidth="1"/>
    <col min="2560" max="2560" width="12.5" style="3" customWidth="1"/>
    <col min="2561" max="2561" width="20.75" style="3" customWidth="1"/>
    <col min="2562" max="2562" width="11.375" style="3" customWidth="1"/>
    <col min="2563" max="2563" width="10.125" style="3" customWidth="1"/>
    <col min="2564" max="2564" width="10.75" style="3" customWidth="1"/>
    <col min="2565" max="2565" width="10.125" style="3" customWidth="1"/>
    <col min="2566" max="2566" width="8.375" style="3" bestFit="1" customWidth="1"/>
    <col min="2567" max="2809" width="9" style="3"/>
    <col min="2810" max="2810" width="3.25" style="3" customWidth="1"/>
    <col min="2811" max="2811" width="20.375" style="3" customWidth="1"/>
    <col min="2812" max="2812" width="4.375" style="3" customWidth="1"/>
    <col min="2813" max="2813" width="7.25" style="3" customWidth="1"/>
    <col min="2814" max="2814" width="8.625" style="3" customWidth="1"/>
    <col min="2815" max="2815" width="4.5" style="3" customWidth="1"/>
    <col min="2816" max="2816" width="12.5" style="3" customWidth="1"/>
    <col min="2817" max="2817" width="20.75" style="3" customWidth="1"/>
    <col min="2818" max="2818" width="11.375" style="3" customWidth="1"/>
    <col min="2819" max="2819" width="10.125" style="3" customWidth="1"/>
    <col min="2820" max="2820" width="10.75" style="3" customWidth="1"/>
    <col min="2821" max="2821" width="10.125" style="3" customWidth="1"/>
    <col min="2822" max="2822" width="8.375" style="3" bestFit="1" customWidth="1"/>
    <col min="2823" max="3065" width="9" style="3"/>
    <col min="3066" max="3066" width="3.25" style="3" customWidth="1"/>
    <col min="3067" max="3067" width="20.375" style="3" customWidth="1"/>
    <col min="3068" max="3068" width="4.375" style="3" customWidth="1"/>
    <col min="3069" max="3069" width="7.25" style="3" customWidth="1"/>
    <col min="3070" max="3070" width="8.625" style="3" customWidth="1"/>
    <col min="3071" max="3071" width="4.5" style="3" customWidth="1"/>
    <col min="3072" max="3072" width="12.5" style="3" customWidth="1"/>
    <col min="3073" max="3073" width="20.75" style="3" customWidth="1"/>
    <col min="3074" max="3074" width="11.375" style="3" customWidth="1"/>
    <col min="3075" max="3075" width="10.125" style="3" customWidth="1"/>
    <col min="3076" max="3076" width="10.75" style="3" customWidth="1"/>
    <col min="3077" max="3077" width="10.125" style="3" customWidth="1"/>
    <col min="3078" max="3078" width="8.375" style="3" bestFit="1" customWidth="1"/>
    <col min="3079" max="3321" width="9" style="3"/>
    <col min="3322" max="3322" width="3.25" style="3" customWidth="1"/>
    <col min="3323" max="3323" width="20.375" style="3" customWidth="1"/>
    <col min="3324" max="3324" width="4.375" style="3" customWidth="1"/>
    <col min="3325" max="3325" width="7.25" style="3" customWidth="1"/>
    <col min="3326" max="3326" width="8.625" style="3" customWidth="1"/>
    <col min="3327" max="3327" width="4.5" style="3" customWidth="1"/>
    <col min="3328" max="3328" width="12.5" style="3" customWidth="1"/>
    <col min="3329" max="3329" width="20.75" style="3" customWidth="1"/>
    <col min="3330" max="3330" width="11.375" style="3" customWidth="1"/>
    <col min="3331" max="3331" width="10.125" style="3" customWidth="1"/>
    <col min="3332" max="3332" width="10.75" style="3" customWidth="1"/>
    <col min="3333" max="3333" width="10.125" style="3" customWidth="1"/>
    <col min="3334" max="3334" width="8.375" style="3" bestFit="1" customWidth="1"/>
    <col min="3335" max="3577" width="9" style="3"/>
    <col min="3578" max="3578" width="3.25" style="3" customWidth="1"/>
    <col min="3579" max="3579" width="20.375" style="3" customWidth="1"/>
    <col min="3580" max="3580" width="4.375" style="3" customWidth="1"/>
    <col min="3581" max="3581" width="7.25" style="3" customWidth="1"/>
    <col min="3582" max="3582" width="8.625" style="3" customWidth="1"/>
    <col min="3583" max="3583" width="4.5" style="3" customWidth="1"/>
    <col min="3584" max="3584" width="12.5" style="3" customWidth="1"/>
    <col min="3585" max="3585" width="20.75" style="3" customWidth="1"/>
    <col min="3586" max="3586" width="11.375" style="3" customWidth="1"/>
    <col min="3587" max="3587" width="10.125" style="3" customWidth="1"/>
    <col min="3588" max="3588" width="10.75" style="3" customWidth="1"/>
    <col min="3589" max="3589" width="10.125" style="3" customWidth="1"/>
    <col min="3590" max="3590" width="8.375" style="3" bestFit="1" customWidth="1"/>
    <col min="3591" max="3833" width="9" style="3"/>
    <col min="3834" max="3834" width="3.25" style="3" customWidth="1"/>
    <col min="3835" max="3835" width="20.375" style="3" customWidth="1"/>
    <col min="3836" max="3836" width="4.375" style="3" customWidth="1"/>
    <col min="3837" max="3837" width="7.25" style="3" customWidth="1"/>
    <col min="3838" max="3838" width="8.625" style="3" customWidth="1"/>
    <col min="3839" max="3839" width="4.5" style="3" customWidth="1"/>
    <col min="3840" max="3840" width="12.5" style="3" customWidth="1"/>
    <col min="3841" max="3841" width="20.75" style="3" customWidth="1"/>
    <col min="3842" max="3842" width="11.375" style="3" customWidth="1"/>
    <col min="3843" max="3843" width="10.125" style="3" customWidth="1"/>
    <col min="3844" max="3844" width="10.75" style="3" customWidth="1"/>
    <col min="3845" max="3845" width="10.125" style="3" customWidth="1"/>
    <col min="3846" max="3846" width="8.375" style="3" bestFit="1" customWidth="1"/>
    <col min="3847" max="4089" width="9" style="3"/>
    <col min="4090" max="4090" width="3.25" style="3" customWidth="1"/>
    <col min="4091" max="4091" width="20.375" style="3" customWidth="1"/>
    <col min="4092" max="4092" width="4.375" style="3" customWidth="1"/>
    <col min="4093" max="4093" width="7.25" style="3" customWidth="1"/>
    <col min="4094" max="4094" width="8.625" style="3" customWidth="1"/>
    <col min="4095" max="4095" width="4.5" style="3" customWidth="1"/>
    <col min="4096" max="4096" width="12.5" style="3" customWidth="1"/>
    <col min="4097" max="4097" width="20.75" style="3" customWidth="1"/>
    <col min="4098" max="4098" width="11.375" style="3" customWidth="1"/>
    <col min="4099" max="4099" width="10.125" style="3" customWidth="1"/>
    <col min="4100" max="4100" width="10.75" style="3" customWidth="1"/>
    <col min="4101" max="4101" width="10.125" style="3" customWidth="1"/>
    <col min="4102" max="4102" width="8.375" style="3" bestFit="1" customWidth="1"/>
    <col min="4103" max="4345" width="9" style="3"/>
    <col min="4346" max="4346" width="3.25" style="3" customWidth="1"/>
    <col min="4347" max="4347" width="20.375" style="3" customWidth="1"/>
    <col min="4348" max="4348" width="4.375" style="3" customWidth="1"/>
    <col min="4349" max="4349" width="7.25" style="3" customWidth="1"/>
    <col min="4350" max="4350" width="8.625" style="3" customWidth="1"/>
    <col min="4351" max="4351" width="4.5" style="3" customWidth="1"/>
    <col min="4352" max="4352" width="12.5" style="3" customWidth="1"/>
    <col min="4353" max="4353" width="20.75" style="3" customWidth="1"/>
    <col min="4354" max="4354" width="11.375" style="3" customWidth="1"/>
    <col min="4355" max="4355" width="10.125" style="3" customWidth="1"/>
    <col min="4356" max="4356" width="10.75" style="3" customWidth="1"/>
    <col min="4357" max="4357" width="10.125" style="3" customWidth="1"/>
    <col min="4358" max="4358" width="8.375" style="3" bestFit="1" customWidth="1"/>
    <col min="4359" max="4601" width="9" style="3"/>
    <col min="4602" max="4602" width="3.25" style="3" customWidth="1"/>
    <col min="4603" max="4603" width="20.375" style="3" customWidth="1"/>
    <col min="4604" max="4604" width="4.375" style="3" customWidth="1"/>
    <col min="4605" max="4605" width="7.25" style="3" customWidth="1"/>
    <col min="4606" max="4606" width="8.625" style="3" customWidth="1"/>
    <col min="4607" max="4607" width="4.5" style="3" customWidth="1"/>
    <col min="4608" max="4608" width="12.5" style="3" customWidth="1"/>
    <col min="4609" max="4609" width="20.75" style="3" customWidth="1"/>
    <col min="4610" max="4610" width="11.375" style="3" customWidth="1"/>
    <col min="4611" max="4611" width="10.125" style="3" customWidth="1"/>
    <col min="4612" max="4612" width="10.75" style="3" customWidth="1"/>
    <col min="4613" max="4613" width="10.125" style="3" customWidth="1"/>
    <col min="4614" max="4614" width="8.375" style="3" bestFit="1" customWidth="1"/>
    <col min="4615" max="4857" width="9" style="3"/>
    <col min="4858" max="4858" width="3.25" style="3" customWidth="1"/>
    <col min="4859" max="4859" width="20.375" style="3" customWidth="1"/>
    <col min="4860" max="4860" width="4.375" style="3" customWidth="1"/>
    <col min="4861" max="4861" width="7.25" style="3" customWidth="1"/>
    <col min="4862" max="4862" width="8.625" style="3" customWidth="1"/>
    <col min="4863" max="4863" width="4.5" style="3" customWidth="1"/>
    <col min="4864" max="4864" width="12.5" style="3" customWidth="1"/>
    <col min="4865" max="4865" width="20.75" style="3" customWidth="1"/>
    <col min="4866" max="4866" width="11.375" style="3" customWidth="1"/>
    <col min="4867" max="4867" width="10.125" style="3" customWidth="1"/>
    <col min="4868" max="4868" width="10.75" style="3" customWidth="1"/>
    <col min="4869" max="4869" width="10.125" style="3" customWidth="1"/>
    <col min="4870" max="4870" width="8.375" style="3" bestFit="1" customWidth="1"/>
    <col min="4871" max="5113" width="9" style="3"/>
    <col min="5114" max="5114" width="3.25" style="3" customWidth="1"/>
    <col min="5115" max="5115" width="20.375" style="3" customWidth="1"/>
    <col min="5116" max="5116" width="4.375" style="3" customWidth="1"/>
    <col min="5117" max="5117" width="7.25" style="3" customWidth="1"/>
    <col min="5118" max="5118" width="8.625" style="3" customWidth="1"/>
    <col min="5119" max="5119" width="4.5" style="3" customWidth="1"/>
    <col min="5120" max="5120" width="12.5" style="3" customWidth="1"/>
    <col min="5121" max="5121" width="20.75" style="3" customWidth="1"/>
    <col min="5122" max="5122" width="11.375" style="3" customWidth="1"/>
    <col min="5123" max="5123" width="10.125" style="3" customWidth="1"/>
    <col min="5124" max="5124" width="10.75" style="3" customWidth="1"/>
    <col min="5125" max="5125" width="10.125" style="3" customWidth="1"/>
    <col min="5126" max="5126" width="8.375" style="3" bestFit="1" customWidth="1"/>
    <col min="5127" max="5369" width="9" style="3"/>
    <col min="5370" max="5370" width="3.25" style="3" customWidth="1"/>
    <col min="5371" max="5371" width="20.375" style="3" customWidth="1"/>
    <col min="5372" max="5372" width="4.375" style="3" customWidth="1"/>
    <col min="5373" max="5373" width="7.25" style="3" customWidth="1"/>
    <col min="5374" max="5374" width="8.625" style="3" customWidth="1"/>
    <col min="5375" max="5375" width="4.5" style="3" customWidth="1"/>
    <col min="5376" max="5376" width="12.5" style="3" customWidth="1"/>
    <col min="5377" max="5377" width="20.75" style="3" customWidth="1"/>
    <col min="5378" max="5378" width="11.375" style="3" customWidth="1"/>
    <col min="5379" max="5379" width="10.125" style="3" customWidth="1"/>
    <col min="5380" max="5380" width="10.75" style="3" customWidth="1"/>
    <col min="5381" max="5381" width="10.125" style="3" customWidth="1"/>
    <col min="5382" max="5382" width="8.375" style="3" bestFit="1" customWidth="1"/>
    <col min="5383" max="5625" width="9" style="3"/>
    <col min="5626" max="5626" width="3.25" style="3" customWidth="1"/>
    <col min="5627" max="5627" width="20.375" style="3" customWidth="1"/>
    <col min="5628" max="5628" width="4.375" style="3" customWidth="1"/>
    <col min="5629" max="5629" width="7.25" style="3" customWidth="1"/>
    <col min="5630" max="5630" width="8.625" style="3" customWidth="1"/>
    <col min="5631" max="5631" width="4.5" style="3" customWidth="1"/>
    <col min="5632" max="5632" width="12.5" style="3" customWidth="1"/>
    <col min="5633" max="5633" width="20.75" style="3" customWidth="1"/>
    <col min="5634" max="5634" width="11.375" style="3" customWidth="1"/>
    <col min="5635" max="5635" width="10.125" style="3" customWidth="1"/>
    <col min="5636" max="5636" width="10.75" style="3" customWidth="1"/>
    <col min="5637" max="5637" width="10.125" style="3" customWidth="1"/>
    <col min="5638" max="5638" width="8.375" style="3" bestFit="1" customWidth="1"/>
    <col min="5639" max="5881" width="9" style="3"/>
    <col min="5882" max="5882" width="3.25" style="3" customWidth="1"/>
    <col min="5883" max="5883" width="20.375" style="3" customWidth="1"/>
    <col min="5884" max="5884" width="4.375" style="3" customWidth="1"/>
    <col min="5885" max="5885" width="7.25" style="3" customWidth="1"/>
    <col min="5886" max="5886" width="8.625" style="3" customWidth="1"/>
    <col min="5887" max="5887" width="4.5" style="3" customWidth="1"/>
    <col min="5888" max="5888" width="12.5" style="3" customWidth="1"/>
    <col min="5889" max="5889" width="20.75" style="3" customWidth="1"/>
    <col min="5890" max="5890" width="11.375" style="3" customWidth="1"/>
    <col min="5891" max="5891" width="10.125" style="3" customWidth="1"/>
    <col min="5892" max="5892" width="10.75" style="3" customWidth="1"/>
    <col min="5893" max="5893" width="10.125" style="3" customWidth="1"/>
    <col min="5894" max="5894" width="8.375" style="3" bestFit="1" customWidth="1"/>
    <col min="5895" max="6137" width="9" style="3"/>
    <col min="6138" max="6138" width="3.25" style="3" customWidth="1"/>
    <col min="6139" max="6139" width="20.375" style="3" customWidth="1"/>
    <col min="6140" max="6140" width="4.375" style="3" customWidth="1"/>
    <col min="6141" max="6141" width="7.25" style="3" customWidth="1"/>
    <col min="6142" max="6142" width="8.625" style="3" customWidth="1"/>
    <col min="6143" max="6143" width="4.5" style="3" customWidth="1"/>
    <col min="6144" max="6144" width="12.5" style="3" customWidth="1"/>
    <col min="6145" max="6145" width="20.75" style="3" customWidth="1"/>
    <col min="6146" max="6146" width="11.375" style="3" customWidth="1"/>
    <col min="6147" max="6147" width="10.125" style="3" customWidth="1"/>
    <col min="6148" max="6148" width="10.75" style="3" customWidth="1"/>
    <col min="6149" max="6149" width="10.125" style="3" customWidth="1"/>
    <col min="6150" max="6150" width="8.375" style="3" bestFit="1" customWidth="1"/>
    <col min="6151" max="6393" width="9" style="3"/>
    <col min="6394" max="6394" width="3.25" style="3" customWidth="1"/>
    <col min="6395" max="6395" width="20.375" style="3" customWidth="1"/>
    <col min="6396" max="6396" width="4.375" style="3" customWidth="1"/>
    <col min="6397" max="6397" width="7.25" style="3" customWidth="1"/>
    <col min="6398" max="6398" width="8.625" style="3" customWidth="1"/>
    <col min="6399" max="6399" width="4.5" style="3" customWidth="1"/>
    <col min="6400" max="6400" width="12.5" style="3" customWidth="1"/>
    <col min="6401" max="6401" width="20.75" style="3" customWidth="1"/>
    <col min="6402" max="6402" width="11.375" style="3" customWidth="1"/>
    <col min="6403" max="6403" width="10.125" style="3" customWidth="1"/>
    <col min="6404" max="6404" width="10.75" style="3" customWidth="1"/>
    <col min="6405" max="6405" width="10.125" style="3" customWidth="1"/>
    <col min="6406" max="6406" width="8.375" style="3" bestFit="1" customWidth="1"/>
    <col min="6407" max="6649" width="9" style="3"/>
    <col min="6650" max="6650" width="3.25" style="3" customWidth="1"/>
    <col min="6651" max="6651" width="20.375" style="3" customWidth="1"/>
    <col min="6652" max="6652" width="4.375" style="3" customWidth="1"/>
    <col min="6653" max="6653" width="7.25" style="3" customWidth="1"/>
    <col min="6654" max="6654" width="8.625" style="3" customWidth="1"/>
    <col min="6655" max="6655" width="4.5" style="3" customWidth="1"/>
    <col min="6656" max="6656" width="12.5" style="3" customWidth="1"/>
    <col min="6657" max="6657" width="20.75" style="3" customWidth="1"/>
    <col min="6658" max="6658" width="11.375" style="3" customWidth="1"/>
    <col min="6659" max="6659" width="10.125" style="3" customWidth="1"/>
    <col min="6660" max="6660" width="10.75" style="3" customWidth="1"/>
    <col min="6661" max="6661" width="10.125" style="3" customWidth="1"/>
    <col min="6662" max="6662" width="8.375" style="3" bestFit="1" customWidth="1"/>
    <col min="6663" max="6905" width="9" style="3"/>
    <col min="6906" max="6906" width="3.25" style="3" customWidth="1"/>
    <col min="6907" max="6907" width="20.375" style="3" customWidth="1"/>
    <col min="6908" max="6908" width="4.375" style="3" customWidth="1"/>
    <col min="6909" max="6909" width="7.25" style="3" customWidth="1"/>
    <col min="6910" max="6910" width="8.625" style="3" customWidth="1"/>
    <col min="6911" max="6911" width="4.5" style="3" customWidth="1"/>
    <col min="6912" max="6912" width="12.5" style="3" customWidth="1"/>
    <col min="6913" max="6913" width="20.75" style="3" customWidth="1"/>
    <col min="6914" max="6914" width="11.375" style="3" customWidth="1"/>
    <col min="6915" max="6915" width="10.125" style="3" customWidth="1"/>
    <col min="6916" max="6916" width="10.75" style="3" customWidth="1"/>
    <col min="6917" max="6917" width="10.125" style="3" customWidth="1"/>
    <col min="6918" max="6918" width="8.375" style="3" bestFit="1" customWidth="1"/>
    <col min="6919" max="7161" width="9" style="3"/>
    <col min="7162" max="7162" width="3.25" style="3" customWidth="1"/>
    <col min="7163" max="7163" width="20.375" style="3" customWidth="1"/>
    <col min="7164" max="7164" width="4.375" style="3" customWidth="1"/>
    <col min="7165" max="7165" width="7.25" style="3" customWidth="1"/>
    <col min="7166" max="7166" width="8.625" style="3" customWidth="1"/>
    <col min="7167" max="7167" width="4.5" style="3" customWidth="1"/>
    <col min="7168" max="7168" width="12.5" style="3" customWidth="1"/>
    <col min="7169" max="7169" width="20.75" style="3" customWidth="1"/>
    <col min="7170" max="7170" width="11.375" style="3" customWidth="1"/>
    <col min="7171" max="7171" width="10.125" style="3" customWidth="1"/>
    <col min="7172" max="7172" width="10.75" style="3" customWidth="1"/>
    <col min="7173" max="7173" width="10.125" style="3" customWidth="1"/>
    <col min="7174" max="7174" width="8.375" style="3" bestFit="1" customWidth="1"/>
    <col min="7175" max="7417" width="9" style="3"/>
    <col min="7418" max="7418" width="3.25" style="3" customWidth="1"/>
    <col min="7419" max="7419" width="20.375" style="3" customWidth="1"/>
    <col min="7420" max="7420" width="4.375" style="3" customWidth="1"/>
    <col min="7421" max="7421" width="7.25" style="3" customWidth="1"/>
    <col min="7422" max="7422" width="8.625" style="3" customWidth="1"/>
    <col min="7423" max="7423" width="4.5" style="3" customWidth="1"/>
    <col min="7424" max="7424" width="12.5" style="3" customWidth="1"/>
    <col min="7425" max="7425" width="20.75" style="3" customWidth="1"/>
    <col min="7426" max="7426" width="11.375" style="3" customWidth="1"/>
    <col min="7427" max="7427" width="10.125" style="3" customWidth="1"/>
    <col min="7428" max="7428" width="10.75" style="3" customWidth="1"/>
    <col min="7429" max="7429" width="10.125" style="3" customWidth="1"/>
    <col min="7430" max="7430" width="8.375" style="3" bestFit="1" customWidth="1"/>
    <col min="7431" max="7673" width="9" style="3"/>
    <col min="7674" max="7674" width="3.25" style="3" customWidth="1"/>
    <col min="7675" max="7675" width="20.375" style="3" customWidth="1"/>
    <col min="7676" max="7676" width="4.375" style="3" customWidth="1"/>
    <col min="7677" max="7677" width="7.25" style="3" customWidth="1"/>
    <col min="7678" max="7678" width="8.625" style="3" customWidth="1"/>
    <col min="7679" max="7679" width="4.5" style="3" customWidth="1"/>
    <col min="7680" max="7680" width="12.5" style="3" customWidth="1"/>
    <col min="7681" max="7681" width="20.75" style="3" customWidth="1"/>
    <col min="7682" max="7682" width="11.375" style="3" customWidth="1"/>
    <col min="7683" max="7683" width="10.125" style="3" customWidth="1"/>
    <col min="7684" max="7684" width="10.75" style="3" customWidth="1"/>
    <col min="7685" max="7685" width="10.125" style="3" customWidth="1"/>
    <col min="7686" max="7686" width="8.375" style="3" bestFit="1" customWidth="1"/>
    <col min="7687" max="7929" width="9" style="3"/>
    <col min="7930" max="7930" width="3.25" style="3" customWidth="1"/>
    <col min="7931" max="7931" width="20.375" style="3" customWidth="1"/>
    <col min="7932" max="7932" width="4.375" style="3" customWidth="1"/>
    <col min="7933" max="7933" width="7.25" style="3" customWidth="1"/>
    <col min="7934" max="7934" width="8.625" style="3" customWidth="1"/>
    <col min="7935" max="7935" width="4.5" style="3" customWidth="1"/>
    <col min="7936" max="7936" width="12.5" style="3" customWidth="1"/>
    <col min="7937" max="7937" width="20.75" style="3" customWidth="1"/>
    <col min="7938" max="7938" width="11.375" style="3" customWidth="1"/>
    <col min="7939" max="7939" width="10.125" style="3" customWidth="1"/>
    <col min="7940" max="7940" width="10.75" style="3" customWidth="1"/>
    <col min="7941" max="7941" width="10.125" style="3" customWidth="1"/>
    <col min="7942" max="7942" width="8.375" style="3" bestFit="1" customWidth="1"/>
    <col min="7943" max="8185" width="9" style="3"/>
    <col min="8186" max="8186" width="3.25" style="3" customWidth="1"/>
    <col min="8187" max="8187" width="20.375" style="3" customWidth="1"/>
    <col min="8188" max="8188" width="4.375" style="3" customWidth="1"/>
    <col min="8189" max="8189" width="7.25" style="3" customWidth="1"/>
    <col min="8190" max="8190" width="8.625" style="3" customWidth="1"/>
    <col min="8191" max="8191" width="4.5" style="3" customWidth="1"/>
    <col min="8192" max="8192" width="12.5" style="3" customWidth="1"/>
    <col min="8193" max="8193" width="20.75" style="3" customWidth="1"/>
    <col min="8194" max="8194" width="11.375" style="3" customWidth="1"/>
    <col min="8195" max="8195" width="10.125" style="3" customWidth="1"/>
    <col min="8196" max="8196" width="10.75" style="3" customWidth="1"/>
    <col min="8197" max="8197" width="10.125" style="3" customWidth="1"/>
    <col min="8198" max="8198" width="8.375" style="3" bestFit="1" customWidth="1"/>
    <col min="8199" max="8441" width="9" style="3"/>
    <col min="8442" max="8442" width="3.25" style="3" customWidth="1"/>
    <col min="8443" max="8443" width="20.375" style="3" customWidth="1"/>
    <col min="8444" max="8444" width="4.375" style="3" customWidth="1"/>
    <col min="8445" max="8445" width="7.25" style="3" customWidth="1"/>
    <col min="8446" max="8446" width="8.625" style="3" customWidth="1"/>
    <col min="8447" max="8447" width="4.5" style="3" customWidth="1"/>
    <col min="8448" max="8448" width="12.5" style="3" customWidth="1"/>
    <col min="8449" max="8449" width="20.75" style="3" customWidth="1"/>
    <col min="8450" max="8450" width="11.375" style="3" customWidth="1"/>
    <col min="8451" max="8451" width="10.125" style="3" customWidth="1"/>
    <col min="8452" max="8452" width="10.75" style="3" customWidth="1"/>
    <col min="8453" max="8453" width="10.125" style="3" customWidth="1"/>
    <col min="8454" max="8454" width="8.375" style="3" bestFit="1" customWidth="1"/>
    <col min="8455" max="8697" width="9" style="3"/>
    <col min="8698" max="8698" width="3.25" style="3" customWidth="1"/>
    <col min="8699" max="8699" width="20.375" style="3" customWidth="1"/>
    <col min="8700" max="8700" width="4.375" style="3" customWidth="1"/>
    <col min="8701" max="8701" width="7.25" style="3" customWidth="1"/>
    <col min="8702" max="8702" width="8.625" style="3" customWidth="1"/>
    <col min="8703" max="8703" width="4.5" style="3" customWidth="1"/>
    <col min="8704" max="8704" width="12.5" style="3" customWidth="1"/>
    <col min="8705" max="8705" width="20.75" style="3" customWidth="1"/>
    <col min="8706" max="8706" width="11.375" style="3" customWidth="1"/>
    <col min="8707" max="8707" width="10.125" style="3" customWidth="1"/>
    <col min="8708" max="8708" width="10.75" style="3" customWidth="1"/>
    <col min="8709" max="8709" width="10.125" style="3" customWidth="1"/>
    <col min="8710" max="8710" width="8.375" style="3" bestFit="1" customWidth="1"/>
    <col min="8711" max="8953" width="9" style="3"/>
    <col min="8954" max="8954" width="3.25" style="3" customWidth="1"/>
    <col min="8955" max="8955" width="20.375" style="3" customWidth="1"/>
    <col min="8956" max="8956" width="4.375" style="3" customWidth="1"/>
    <col min="8957" max="8957" width="7.25" style="3" customWidth="1"/>
    <col min="8958" max="8958" width="8.625" style="3" customWidth="1"/>
    <col min="8959" max="8959" width="4.5" style="3" customWidth="1"/>
    <col min="8960" max="8960" width="12.5" style="3" customWidth="1"/>
    <col min="8961" max="8961" width="20.75" style="3" customWidth="1"/>
    <col min="8962" max="8962" width="11.375" style="3" customWidth="1"/>
    <col min="8963" max="8963" width="10.125" style="3" customWidth="1"/>
    <col min="8964" max="8964" width="10.75" style="3" customWidth="1"/>
    <col min="8965" max="8965" width="10.125" style="3" customWidth="1"/>
    <col min="8966" max="8966" width="8.375" style="3" bestFit="1" customWidth="1"/>
    <col min="8967" max="9209" width="9" style="3"/>
    <col min="9210" max="9210" width="3.25" style="3" customWidth="1"/>
    <col min="9211" max="9211" width="20.375" style="3" customWidth="1"/>
    <col min="9212" max="9212" width="4.375" style="3" customWidth="1"/>
    <col min="9213" max="9213" width="7.25" style="3" customWidth="1"/>
    <col min="9214" max="9214" width="8.625" style="3" customWidth="1"/>
    <col min="9215" max="9215" width="4.5" style="3" customWidth="1"/>
    <col min="9216" max="9216" width="12.5" style="3" customWidth="1"/>
    <col min="9217" max="9217" width="20.75" style="3" customWidth="1"/>
    <col min="9218" max="9218" width="11.375" style="3" customWidth="1"/>
    <col min="9219" max="9219" width="10.125" style="3" customWidth="1"/>
    <col min="9220" max="9220" width="10.75" style="3" customWidth="1"/>
    <col min="9221" max="9221" width="10.125" style="3" customWidth="1"/>
    <col min="9222" max="9222" width="8.375" style="3" bestFit="1" customWidth="1"/>
    <col min="9223" max="9465" width="9" style="3"/>
    <col min="9466" max="9466" width="3.25" style="3" customWidth="1"/>
    <col min="9467" max="9467" width="20.375" style="3" customWidth="1"/>
    <col min="9468" max="9468" width="4.375" style="3" customWidth="1"/>
    <col min="9469" max="9469" width="7.25" style="3" customWidth="1"/>
    <col min="9470" max="9470" width="8.625" style="3" customWidth="1"/>
    <col min="9471" max="9471" width="4.5" style="3" customWidth="1"/>
    <col min="9472" max="9472" width="12.5" style="3" customWidth="1"/>
    <col min="9473" max="9473" width="20.75" style="3" customWidth="1"/>
    <col min="9474" max="9474" width="11.375" style="3" customWidth="1"/>
    <col min="9475" max="9475" width="10.125" style="3" customWidth="1"/>
    <col min="9476" max="9476" width="10.75" style="3" customWidth="1"/>
    <col min="9477" max="9477" width="10.125" style="3" customWidth="1"/>
    <col min="9478" max="9478" width="8.375" style="3" bestFit="1" customWidth="1"/>
    <col min="9479" max="9721" width="9" style="3"/>
    <col min="9722" max="9722" width="3.25" style="3" customWidth="1"/>
    <col min="9723" max="9723" width="20.375" style="3" customWidth="1"/>
    <col min="9724" max="9724" width="4.375" style="3" customWidth="1"/>
    <col min="9725" max="9725" width="7.25" style="3" customWidth="1"/>
    <col min="9726" max="9726" width="8.625" style="3" customWidth="1"/>
    <col min="9727" max="9727" width="4.5" style="3" customWidth="1"/>
    <col min="9728" max="9728" width="12.5" style="3" customWidth="1"/>
    <col min="9729" max="9729" width="20.75" style="3" customWidth="1"/>
    <col min="9730" max="9730" width="11.375" style="3" customWidth="1"/>
    <col min="9731" max="9731" width="10.125" style="3" customWidth="1"/>
    <col min="9732" max="9732" width="10.75" style="3" customWidth="1"/>
    <col min="9733" max="9733" width="10.125" style="3" customWidth="1"/>
    <col min="9734" max="9734" width="8.375" style="3" bestFit="1" customWidth="1"/>
    <col min="9735" max="9977" width="9" style="3"/>
    <col min="9978" max="9978" width="3.25" style="3" customWidth="1"/>
    <col min="9979" max="9979" width="20.375" style="3" customWidth="1"/>
    <col min="9980" max="9980" width="4.375" style="3" customWidth="1"/>
    <col min="9981" max="9981" width="7.25" style="3" customWidth="1"/>
    <col min="9982" max="9982" width="8.625" style="3" customWidth="1"/>
    <col min="9983" max="9983" width="4.5" style="3" customWidth="1"/>
    <col min="9984" max="9984" width="12.5" style="3" customWidth="1"/>
    <col min="9985" max="9985" width="20.75" style="3" customWidth="1"/>
    <col min="9986" max="9986" width="11.375" style="3" customWidth="1"/>
    <col min="9987" max="9987" width="10.125" style="3" customWidth="1"/>
    <col min="9988" max="9988" width="10.75" style="3" customWidth="1"/>
    <col min="9989" max="9989" width="10.125" style="3" customWidth="1"/>
    <col min="9990" max="9990" width="8.375" style="3" bestFit="1" customWidth="1"/>
    <col min="9991" max="10233" width="9" style="3"/>
    <col min="10234" max="10234" width="3.25" style="3" customWidth="1"/>
    <col min="10235" max="10235" width="20.375" style="3" customWidth="1"/>
    <col min="10236" max="10236" width="4.375" style="3" customWidth="1"/>
    <col min="10237" max="10237" width="7.25" style="3" customWidth="1"/>
    <col min="10238" max="10238" width="8.625" style="3" customWidth="1"/>
    <col min="10239" max="10239" width="4.5" style="3" customWidth="1"/>
    <col min="10240" max="10240" width="12.5" style="3" customWidth="1"/>
    <col min="10241" max="10241" width="20.75" style="3" customWidth="1"/>
    <col min="10242" max="10242" width="11.375" style="3" customWidth="1"/>
    <col min="10243" max="10243" width="10.125" style="3" customWidth="1"/>
    <col min="10244" max="10244" width="10.75" style="3" customWidth="1"/>
    <col min="10245" max="10245" width="10.125" style="3" customWidth="1"/>
    <col min="10246" max="10246" width="8.375" style="3" bestFit="1" customWidth="1"/>
    <col min="10247" max="10489" width="9" style="3"/>
    <col min="10490" max="10490" width="3.25" style="3" customWidth="1"/>
    <col min="10491" max="10491" width="20.375" style="3" customWidth="1"/>
    <col min="10492" max="10492" width="4.375" style="3" customWidth="1"/>
    <col min="10493" max="10493" width="7.25" style="3" customWidth="1"/>
    <col min="10494" max="10494" width="8.625" style="3" customWidth="1"/>
    <col min="10495" max="10495" width="4.5" style="3" customWidth="1"/>
    <col min="10496" max="10496" width="12.5" style="3" customWidth="1"/>
    <col min="10497" max="10497" width="20.75" style="3" customWidth="1"/>
    <col min="10498" max="10498" width="11.375" style="3" customWidth="1"/>
    <col min="10499" max="10499" width="10.125" style="3" customWidth="1"/>
    <col min="10500" max="10500" width="10.75" style="3" customWidth="1"/>
    <col min="10501" max="10501" width="10.125" style="3" customWidth="1"/>
    <col min="10502" max="10502" width="8.375" style="3" bestFit="1" customWidth="1"/>
    <col min="10503" max="10745" width="9" style="3"/>
    <col min="10746" max="10746" width="3.25" style="3" customWidth="1"/>
    <col min="10747" max="10747" width="20.375" style="3" customWidth="1"/>
    <col min="10748" max="10748" width="4.375" style="3" customWidth="1"/>
    <col min="10749" max="10749" width="7.25" style="3" customWidth="1"/>
    <col min="10750" max="10750" width="8.625" style="3" customWidth="1"/>
    <col min="10751" max="10751" width="4.5" style="3" customWidth="1"/>
    <col min="10752" max="10752" width="12.5" style="3" customWidth="1"/>
    <col min="10753" max="10753" width="20.75" style="3" customWidth="1"/>
    <col min="10754" max="10754" width="11.375" style="3" customWidth="1"/>
    <col min="10755" max="10755" width="10.125" style="3" customWidth="1"/>
    <col min="10756" max="10756" width="10.75" style="3" customWidth="1"/>
    <col min="10757" max="10757" width="10.125" style="3" customWidth="1"/>
    <col min="10758" max="10758" width="8.375" style="3" bestFit="1" customWidth="1"/>
    <col min="10759" max="11001" width="9" style="3"/>
    <col min="11002" max="11002" width="3.25" style="3" customWidth="1"/>
    <col min="11003" max="11003" width="20.375" style="3" customWidth="1"/>
    <col min="11004" max="11004" width="4.375" style="3" customWidth="1"/>
    <col min="11005" max="11005" width="7.25" style="3" customWidth="1"/>
    <col min="11006" max="11006" width="8.625" style="3" customWidth="1"/>
    <col min="11007" max="11007" width="4.5" style="3" customWidth="1"/>
    <col min="11008" max="11008" width="12.5" style="3" customWidth="1"/>
    <col min="11009" max="11009" width="20.75" style="3" customWidth="1"/>
    <col min="11010" max="11010" width="11.375" style="3" customWidth="1"/>
    <col min="11011" max="11011" width="10.125" style="3" customWidth="1"/>
    <col min="11012" max="11012" width="10.75" style="3" customWidth="1"/>
    <col min="11013" max="11013" width="10.125" style="3" customWidth="1"/>
    <col min="11014" max="11014" width="8.375" style="3" bestFit="1" customWidth="1"/>
    <col min="11015" max="11257" width="9" style="3"/>
    <col min="11258" max="11258" width="3.25" style="3" customWidth="1"/>
    <col min="11259" max="11259" width="20.375" style="3" customWidth="1"/>
    <col min="11260" max="11260" width="4.375" style="3" customWidth="1"/>
    <col min="11261" max="11261" width="7.25" style="3" customWidth="1"/>
    <col min="11262" max="11262" width="8.625" style="3" customWidth="1"/>
    <col min="11263" max="11263" width="4.5" style="3" customWidth="1"/>
    <col min="11264" max="11264" width="12.5" style="3" customWidth="1"/>
    <col min="11265" max="11265" width="20.75" style="3" customWidth="1"/>
    <col min="11266" max="11266" width="11.375" style="3" customWidth="1"/>
    <col min="11267" max="11267" width="10.125" style="3" customWidth="1"/>
    <col min="11268" max="11268" width="10.75" style="3" customWidth="1"/>
    <col min="11269" max="11269" width="10.125" style="3" customWidth="1"/>
    <col min="11270" max="11270" width="8.375" style="3" bestFit="1" customWidth="1"/>
    <col min="11271" max="11513" width="9" style="3"/>
    <col min="11514" max="11514" width="3.25" style="3" customWidth="1"/>
    <col min="11515" max="11515" width="20.375" style="3" customWidth="1"/>
    <col min="11516" max="11516" width="4.375" style="3" customWidth="1"/>
    <col min="11517" max="11517" width="7.25" style="3" customWidth="1"/>
    <col min="11518" max="11518" width="8.625" style="3" customWidth="1"/>
    <col min="11519" max="11519" width="4.5" style="3" customWidth="1"/>
    <col min="11520" max="11520" width="12.5" style="3" customWidth="1"/>
    <col min="11521" max="11521" width="20.75" style="3" customWidth="1"/>
    <col min="11522" max="11522" width="11.375" style="3" customWidth="1"/>
    <col min="11523" max="11523" width="10.125" style="3" customWidth="1"/>
    <col min="11524" max="11524" width="10.75" style="3" customWidth="1"/>
    <col min="11525" max="11525" width="10.125" style="3" customWidth="1"/>
    <col min="11526" max="11526" width="8.375" style="3" bestFit="1" customWidth="1"/>
    <col min="11527" max="11769" width="9" style="3"/>
    <col min="11770" max="11770" width="3.25" style="3" customWidth="1"/>
    <col min="11771" max="11771" width="20.375" style="3" customWidth="1"/>
    <col min="11772" max="11772" width="4.375" style="3" customWidth="1"/>
    <col min="11773" max="11773" width="7.25" style="3" customWidth="1"/>
    <col min="11774" max="11774" width="8.625" style="3" customWidth="1"/>
    <col min="11775" max="11775" width="4.5" style="3" customWidth="1"/>
    <col min="11776" max="11776" width="12.5" style="3" customWidth="1"/>
    <col min="11777" max="11777" width="20.75" style="3" customWidth="1"/>
    <col min="11778" max="11778" width="11.375" style="3" customWidth="1"/>
    <col min="11779" max="11779" width="10.125" style="3" customWidth="1"/>
    <col min="11780" max="11780" width="10.75" style="3" customWidth="1"/>
    <col min="11781" max="11781" width="10.125" style="3" customWidth="1"/>
    <col min="11782" max="11782" width="8.375" style="3" bestFit="1" customWidth="1"/>
    <col min="11783" max="12025" width="9" style="3"/>
    <col min="12026" max="12026" width="3.25" style="3" customWidth="1"/>
    <col min="12027" max="12027" width="20.375" style="3" customWidth="1"/>
    <col min="12028" max="12028" width="4.375" style="3" customWidth="1"/>
    <col min="12029" max="12029" width="7.25" style="3" customWidth="1"/>
    <col min="12030" max="12030" width="8.625" style="3" customWidth="1"/>
    <col min="12031" max="12031" width="4.5" style="3" customWidth="1"/>
    <col min="12032" max="12032" width="12.5" style="3" customWidth="1"/>
    <col min="12033" max="12033" width="20.75" style="3" customWidth="1"/>
    <col min="12034" max="12034" width="11.375" style="3" customWidth="1"/>
    <col min="12035" max="12035" width="10.125" style="3" customWidth="1"/>
    <col min="12036" max="12036" width="10.75" style="3" customWidth="1"/>
    <col min="12037" max="12037" width="10.125" style="3" customWidth="1"/>
    <col min="12038" max="12038" width="8.375" style="3" bestFit="1" customWidth="1"/>
    <col min="12039" max="12281" width="9" style="3"/>
    <col min="12282" max="12282" width="3.25" style="3" customWidth="1"/>
    <col min="12283" max="12283" width="20.375" style="3" customWidth="1"/>
    <col min="12284" max="12284" width="4.375" style="3" customWidth="1"/>
    <col min="12285" max="12285" width="7.25" style="3" customWidth="1"/>
    <col min="12286" max="12286" width="8.625" style="3" customWidth="1"/>
    <col min="12287" max="12287" width="4.5" style="3" customWidth="1"/>
    <col min="12288" max="12288" width="12.5" style="3" customWidth="1"/>
    <col min="12289" max="12289" width="20.75" style="3" customWidth="1"/>
    <col min="12290" max="12290" width="11.375" style="3" customWidth="1"/>
    <col min="12291" max="12291" width="10.125" style="3" customWidth="1"/>
    <col min="12292" max="12292" width="10.75" style="3" customWidth="1"/>
    <col min="12293" max="12293" width="10.125" style="3" customWidth="1"/>
    <col min="12294" max="12294" width="8.375" style="3" bestFit="1" customWidth="1"/>
    <col min="12295" max="12537" width="9" style="3"/>
    <col min="12538" max="12538" width="3.25" style="3" customWidth="1"/>
    <col min="12539" max="12539" width="20.375" style="3" customWidth="1"/>
    <col min="12540" max="12540" width="4.375" style="3" customWidth="1"/>
    <col min="12541" max="12541" width="7.25" style="3" customWidth="1"/>
    <col min="12542" max="12542" width="8.625" style="3" customWidth="1"/>
    <col min="12543" max="12543" width="4.5" style="3" customWidth="1"/>
    <col min="12544" max="12544" width="12.5" style="3" customWidth="1"/>
    <col min="12545" max="12545" width="20.75" style="3" customWidth="1"/>
    <col min="12546" max="12546" width="11.375" style="3" customWidth="1"/>
    <col min="12547" max="12547" width="10.125" style="3" customWidth="1"/>
    <col min="12548" max="12548" width="10.75" style="3" customWidth="1"/>
    <col min="12549" max="12549" width="10.125" style="3" customWidth="1"/>
    <col min="12550" max="12550" width="8.375" style="3" bestFit="1" customWidth="1"/>
    <col min="12551" max="12793" width="9" style="3"/>
    <col min="12794" max="12794" width="3.25" style="3" customWidth="1"/>
    <col min="12795" max="12795" width="20.375" style="3" customWidth="1"/>
    <col min="12796" max="12796" width="4.375" style="3" customWidth="1"/>
    <col min="12797" max="12797" width="7.25" style="3" customWidth="1"/>
    <col min="12798" max="12798" width="8.625" style="3" customWidth="1"/>
    <col min="12799" max="12799" width="4.5" style="3" customWidth="1"/>
    <col min="12800" max="12800" width="12.5" style="3" customWidth="1"/>
    <col min="12801" max="12801" width="20.75" style="3" customWidth="1"/>
    <col min="12802" max="12802" width="11.375" style="3" customWidth="1"/>
    <col min="12803" max="12803" width="10.125" style="3" customWidth="1"/>
    <col min="12804" max="12804" width="10.75" style="3" customWidth="1"/>
    <col min="12805" max="12805" width="10.125" style="3" customWidth="1"/>
    <col min="12806" max="12806" width="8.375" style="3" bestFit="1" customWidth="1"/>
    <col min="12807" max="13049" width="9" style="3"/>
    <col min="13050" max="13050" width="3.25" style="3" customWidth="1"/>
    <col min="13051" max="13051" width="20.375" style="3" customWidth="1"/>
    <col min="13052" max="13052" width="4.375" style="3" customWidth="1"/>
    <col min="13053" max="13053" width="7.25" style="3" customWidth="1"/>
    <col min="13054" max="13054" width="8.625" style="3" customWidth="1"/>
    <col min="13055" max="13055" width="4.5" style="3" customWidth="1"/>
    <col min="13056" max="13056" width="12.5" style="3" customWidth="1"/>
    <col min="13057" max="13057" width="20.75" style="3" customWidth="1"/>
    <col min="13058" max="13058" width="11.375" style="3" customWidth="1"/>
    <col min="13059" max="13059" width="10.125" style="3" customWidth="1"/>
    <col min="13060" max="13060" width="10.75" style="3" customWidth="1"/>
    <col min="13061" max="13061" width="10.125" style="3" customWidth="1"/>
    <col min="13062" max="13062" width="8.375" style="3" bestFit="1" customWidth="1"/>
    <col min="13063" max="13305" width="9" style="3"/>
    <col min="13306" max="13306" width="3.25" style="3" customWidth="1"/>
    <col min="13307" max="13307" width="20.375" style="3" customWidth="1"/>
    <col min="13308" max="13308" width="4.375" style="3" customWidth="1"/>
    <col min="13309" max="13309" width="7.25" style="3" customWidth="1"/>
    <col min="13310" max="13310" width="8.625" style="3" customWidth="1"/>
    <col min="13311" max="13311" width="4.5" style="3" customWidth="1"/>
    <col min="13312" max="13312" width="12.5" style="3" customWidth="1"/>
    <col min="13313" max="13313" width="20.75" style="3" customWidth="1"/>
    <col min="13314" max="13314" width="11.375" style="3" customWidth="1"/>
    <col min="13315" max="13315" width="10.125" style="3" customWidth="1"/>
    <col min="13316" max="13316" width="10.75" style="3" customWidth="1"/>
    <col min="13317" max="13317" width="10.125" style="3" customWidth="1"/>
    <col min="13318" max="13318" width="8.375" style="3" bestFit="1" customWidth="1"/>
    <col min="13319" max="13561" width="9" style="3"/>
    <col min="13562" max="13562" width="3.25" style="3" customWidth="1"/>
    <col min="13563" max="13563" width="20.375" style="3" customWidth="1"/>
    <col min="13564" max="13564" width="4.375" style="3" customWidth="1"/>
    <col min="13565" max="13565" width="7.25" style="3" customWidth="1"/>
    <col min="13566" max="13566" width="8.625" style="3" customWidth="1"/>
    <col min="13567" max="13567" width="4.5" style="3" customWidth="1"/>
    <col min="13568" max="13568" width="12.5" style="3" customWidth="1"/>
    <col min="13569" max="13569" width="20.75" style="3" customWidth="1"/>
    <col min="13570" max="13570" width="11.375" style="3" customWidth="1"/>
    <col min="13571" max="13571" width="10.125" style="3" customWidth="1"/>
    <col min="13572" max="13572" width="10.75" style="3" customWidth="1"/>
    <col min="13573" max="13573" width="10.125" style="3" customWidth="1"/>
    <col min="13574" max="13574" width="8.375" style="3" bestFit="1" customWidth="1"/>
    <col min="13575" max="13817" width="9" style="3"/>
    <col min="13818" max="13818" width="3.25" style="3" customWidth="1"/>
    <col min="13819" max="13819" width="20.375" style="3" customWidth="1"/>
    <col min="13820" max="13820" width="4.375" style="3" customWidth="1"/>
    <col min="13821" max="13821" width="7.25" style="3" customWidth="1"/>
    <col min="13822" max="13822" width="8.625" style="3" customWidth="1"/>
    <col min="13823" max="13823" width="4.5" style="3" customWidth="1"/>
    <col min="13824" max="13824" width="12.5" style="3" customWidth="1"/>
    <col min="13825" max="13825" width="20.75" style="3" customWidth="1"/>
    <col min="13826" max="13826" width="11.375" style="3" customWidth="1"/>
    <col min="13827" max="13827" width="10.125" style="3" customWidth="1"/>
    <col min="13828" max="13828" width="10.75" style="3" customWidth="1"/>
    <col min="13829" max="13829" width="10.125" style="3" customWidth="1"/>
    <col min="13830" max="13830" width="8.375" style="3" bestFit="1" customWidth="1"/>
    <col min="13831" max="14073" width="9" style="3"/>
    <col min="14074" max="14074" width="3.25" style="3" customWidth="1"/>
    <col min="14075" max="14075" width="20.375" style="3" customWidth="1"/>
    <col min="14076" max="14076" width="4.375" style="3" customWidth="1"/>
    <col min="14077" max="14077" width="7.25" style="3" customWidth="1"/>
    <col min="14078" max="14078" width="8.625" style="3" customWidth="1"/>
    <col min="14079" max="14079" width="4.5" style="3" customWidth="1"/>
    <col min="14080" max="14080" width="12.5" style="3" customWidth="1"/>
    <col min="14081" max="14081" width="20.75" style="3" customWidth="1"/>
    <col min="14082" max="14082" width="11.375" style="3" customWidth="1"/>
    <col min="14083" max="14083" width="10.125" style="3" customWidth="1"/>
    <col min="14084" max="14084" width="10.75" style="3" customWidth="1"/>
    <col min="14085" max="14085" width="10.125" style="3" customWidth="1"/>
    <col min="14086" max="14086" width="8.375" style="3" bestFit="1" customWidth="1"/>
    <col min="14087" max="14329" width="9" style="3"/>
    <col min="14330" max="14330" width="3.25" style="3" customWidth="1"/>
    <col min="14331" max="14331" width="20.375" style="3" customWidth="1"/>
    <col min="14332" max="14332" width="4.375" style="3" customWidth="1"/>
    <col min="14333" max="14333" width="7.25" style="3" customWidth="1"/>
    <col min="14334" max="14334" width="8.625" style="3" customWidth="1"/>
    <col min="14335" max="14335" width="4.5" style="3" customWidth="1"/>
    <col min="14336" max="14336" width="12.5" style="3" customWidth="1"/>
    <col min="14337" max="14337" width="20.75" style="3" customWidth="1"/>
    <col min="14338" max="14338" width="11.375" style="3" customWidth="1"/>
    <col min="14339" max="14339" width="10.125" style="3" customWidth="1"/>
    <col min="14340" max="14340" width="10.75" style="3" customWidth="1"/>
    <col min="14341" max="14341" width="10.125" style="3" customWidth="1"/>
    <col min="14342" max="14342" width="8.375" style="3" bestFit="1" customWidth="1"/>
    <col min="14343" max="14585" width="9" style="3"/>
    <col min="14586" max="14586" width="3.25" style="3" customWidth="1"/>
    <col min="14587" max="14587" width="20.375" style="3" customWidth="1"/>
    <col min="14588" max="14588" width="4.375" style="3" customWidth="1"/>
    <col min="14589" max="14589" width="7.25" style="3" customWidth="1"/>
    <col min="14590" max="14590" width="8.625" style="3" customWidth="1"/>
    <col min="14591" max="14591" width="4.5" style="3" customWidth="1"/>
    <col min="14592" max="14592" width="12.5" style="3" customWidth="1"/>
    <col min="14593" max="14593" width="20.75" style="3" customWidth="1"/>
    <col min="14594" max="14594" width="11.375" style="3" customWidth="1"/>
    <col min="14595" max="14595" width="10.125" style="3" customWidth="1"/>
    <col min="14596" max="14596" width="10.75" style="3" customWidth="1"/>
    <col min="14597" max="14597" width="10.125" style="3" customWidth="1"/>
    <col min="14598" max="14598" width="8.375" style="3" bestFit="1" customWidth="1"/>
    <col min="14599" max="14841" width="9" style="3"/>
    <col min="14842" max="14842" width="3.25" style="3" customWidth="1"/>
    <col min="14843" max="14843" width="20.375" style="3" customWidth="1"/>
    <col min="14844" max="14844" width="4.375" style="3" customWidth="1"/>
    <col min="14845" max="14845" width="7.25" style="3" customWidth="1"/>
    <col min="14846" max="14846" width="8.625" style="3" customWidth="1"/>
    <col min="14847" max="14847" width="4.5" style="3" customWidth="1"/>
    <col min="14848" max="14848" width="12.5" style="3" customWidth="1"/>
    <col min="14849" max="14849" width="20.75" style="3" customWidth="1"/>
    <col min="14850" max="14850" width="11.375" style="3" customWidth="1"/>
    <col min="14851" max="14851" width="10.125" style="3" customWidth="1"/>
    <col min="14852" max="14852" width="10.75" style="3" customWidth="1"/>
    <col min="14853" max="14853" width="10.125" style="3" customWidth="1"/>
    <col min="14854" max="14854" width="8.375" style="3" bestFit="1" customWidth="1"/>
    <col min="14855" max="15097" width="9" style="3"/>
    <col min="15098" max="15098" width="3.25" style="3" customWidth="1"/>
    <col min="15099" max="15099" width="20.375" style="3" customWidth="1"/>
    <col min="15100" max="15100" width="4.375" style="3" customWidth="1"/>
    <col min="15101" max="15101" width="7.25" style="3" customWidth="1"/>
    <col min="15102" max="15102" width="8.625" style="3" customWidth="1"/>
    <col min="15103" max="15103" width="4.5" style="3" customWidth="1"/>
    <col min="15104" max="15104" width="12.5" style="3" customWidth="1"/>
    <col min="15105" max="15105" width="20.75" style="3" customWidth="1"/>
    <col min="15106" max="15106" width="11.375" style="3" customWidth="1"/>
    <col min="15107" max="15107" width="10.125" style="3" customWidth="1"/>
    <col min="15108" max="15108" width="10.75" style="3" customWidth="1"/>
    <col min="15109" max="15109" width="10.125" style="3" customWidth="1"/>
    <col min="15110" max="15110" width="8.375" style="3" bestFit="1" customWidth="1"/>
    <col min="15111" max="15353" width="9" style="3"/>
    <col min="15354" max="15354" width="3.25" style="3" customWidth="1"/>
    <col min="15355" max="15355" width="20.375" style="3" customWidth="1"/>
    <col min="15356" max="15356" width="4.375" style="3" customWidth="1"/>
    <col min="15357" max="15357" width="7.25" style="3" customWidth="1"/>
    <col min="15358" max="15358" width="8.625" style="3" customWidth="1"/>
    <col min="15359" max="15359" width="4.5" style="3" customWidth="1"/>
    <col min="15360" max="15360" width="12.5" style="3" customWidth="1"/>
    <col min="15361" max="15361" width="20.75" style="3" customWidth="1"/>
    <col min="15362" max="15362" width="11.375" style="3" customWidth="1"/>
    <col min="15363" max="15363" width="10.125" style="3" customWidth="1"/>
    <col min="15364" max="15364" width="10.75" style="3" customWidth="1"/>
    <col min="15365" max="15365" width="10.125" style="3" customWidth="1"/>
    <col min="15366" max="15366" width="8.375" style="3" bestFit="1" customWidth="1"/>
    <col min="15367" max="15609" width="9" style="3"/>
    <col min="15610" max="15610" width="3.25" style="3" customWidth="1"/>
    <col min="15611" max="15611" width="20.375" style="3" customWidth="1"/>
    <col min="15612" max="15612" width="4.375" style="3" customWidth="1"/>
    <col min="15613" max="15613" width="7.25" style="3" customWidth="1"/>
    <col min="15614" max="15614" width="8.625" style="3" customWidth="1"/>
    <col min="15615" max="15615" width="4.5" style="3" customWidth="1"/>
    <col min="15616" max="15616" width="12.5" style="3" customWidth="1"/>
    <col min="15617" max="15617" width="20.75" style="3" customWidth="1"/>
    <col min="15618" max="15618" width="11.375" style="3" customWidth="1"/>
    <col min="15619" max="15619" width="10.125" style="3" customWidth="1"/>
    <col min="15620" max="15620" width="10.75" style="3" customWidth="1"/>
    <col min="15621" max="15621" width="10.125" style="3" customWidth="1"/>
    <col min="15622" max="15622" width="8.375" style="3" bestFit="1" customWidth="1"/>
    <col min="15623" max="15865" width="9" style="3"/>
    <col min="15866" max="15866" width="3.25" style="3" customWidth="1"/>
    <col min="15867" max="15867" width="20.375" style="3" customWidth="1"/>
    <col min="15868" max="15868" width="4.375" style="3" customWidth="1"/>
    <col min="15869" max="15869" width="7.25" style="3" customWidth="1"/>
    <col min="15870" max="15870" width="8.625" style="3" customWidth="1"/>
    <col min="15871" max="15871" width="4.5" style="3" customWidth="1"/>
    <col min="15872" max="15872" width="12.5" style="3" customWidth="1"/>
    <col min="15873" max="15873" width="20.75" style="3" customWidth="1"/>
    <col min="15874" max="15874" width="11.375" style="3" customWidth="1"/>
    <col min="15875" max="15875" width="10.125" style="3" customWidth="1"/>
    <col min="15876" max="15876" width="10.75" style="3" customWidth="1"/>
    <col min="15877" max="15877" width="10.125" style="3" customWidth="1"/>
    <col min="15878" max="15878" width="8.375" style="3" bestFit="1" customWidth="1"/>
    <col min="15879" max="16121" width="9" style="3"/>
    <col min="16122" max="16122" width="3.25" style="3" customWidth="1"/>
    <col min="16123" max="16123" width="20.375" style="3" customWidth="1"/>
    <col min="16124" max="16124" width="4.375" style="3" customWidth="1"/>
    <col min="16125" max="16125" width="7.25" style="3" customWidth="1"/>
    <col min="16126" max="16126" width="8.625" style="3" customWidth="1"/>
    <col min="16127" max="16127" width="4.5" style="3" customWidth="1"/>
    <col min="16128" max="16128" width="12.5" style="3" customWidth="1"/>
    <col min="16129" max="16129" width="20.75" style="3" customWidth="1"/>
    <col min="16130" max="16130" width="11.375" style="3" customWidth="1"/>
    <col min="16131" max="16131" width="10.125" style="3" customWidth="1"/>
    <col min="16132" max="16132" width="10.75" style="3" customWidth="1"/>
    <col min="16133" max="16133" width="10.125" style="3" customWidth="1"/>
    <col min="16134" max="16134" width="8.375" style="3" bestFit="1" customWidth="1"/>
    <col min="16135" max="16384" width="9" style="3"/>
  </cols>
  <sheetData>
    <row r="1" spans="1:9">
      <c r="A1" s="121" t="s">
        <v>153</v>
      </c>
      <c r="B1" s="122"/>
      <c r="C1" s="122"/>
      <c r="D1" s="122"/>
      <c r="E1" s="122"/>
      <c r="F1" s="122"/>
      <c r="G1" s="122"/>
      <c r="H1" s="122"/>
      <c r="I1" s="123"/>
    </row>
    <row r="2" spans="1:9" ht="15.75" customHeight="1">
      <c r="A2" s="121" t="s">
        <v>154</v>
      </c>
      <c r="B2" s="122"/>
      <c r="C2" s="122"/>
      <c r="D2" s="122"/>
      <c r="E2" s="122"/>
      <c r="F2" s="122"/>
      <c r="G2" s="122"/>
      <c r="H2" s="122"/>
      <c r="I2" s="123"/>
    </row>
    <row r="3" spans="1:9" ht="33.75" customHeight="1" thickBot="1">
      <c r="A3" s="132" t="s">
        <v>156</v>
      </c>
      <c r="B3" s="133"/>
      <c r="C3" s="133"/>
      <c r="D3" s="133"/>
      <c r="E3" s="133"/>
      <c r="F3" s="133"/>
      <c r="G3" s="133"/>
      <c r="H3" s="133"/>
      <c r="I3" s="134"/>
    </row>
    <row r="4" spans="1:9" ht="31.5" customHeight="1">
      <c r="A4" s="128" t="s">
        <v>0</v>
      </c>
      <c r="B4" s="129"/>
      <c r="C4" s="124" t="s">
        <v>1</v>
      </c>
      <c r="D4" s="124" t="s">
        <v>84</v>
      </c>
      <c r="E4" s="124" t="s">
        <v>2</v>
      </c>
      <c r="F4" s="124" t="s">
        <v>3</v>
      </c>
      <c r="G4" s="124" t="s">
        <v>85</v>
      </c>
      <c r="H4" s="4" t="s">
        <v>87</v>
      </c>
      <c r="I4" s="126" t="s">
        <v>86</v>
      </c>
    </row>
    <row r="5" spans="1:9" ht="19.5" customHeight="1" thickBot="1">
      <c r="A5" s="130"/>
      <c r="B5" s="131"/>
      <c r="C5" s="125"/>
      <c r="D5" s="125"/>
      <c r="E5" s="125"/>
      <c r="F5" s="125"/>
      <c r="G5" s="125"/>
      <c r="H5" s="5" t="s">
        <v>11</v>
      </c>
      <c r="I5" s="127"/>
    </row>
    <row r="6" spans="1:9" s="8" customFormat="1" ht="15.75" thickBot="1">
      <c r="A6" s="6" t="s">
        <v>4</v>
      </c>
      <c r="B6" s="7" t="s">
        <v>5</v>
      </c>
      <c r="C6" s="6" t="s">
        <v>6</v>
      </c>
      <c r="D6" s="7" t="s">
        <v>7</v>
      </c>
      <c r="E6" s="7" t="s">
        <v>8</v>
      </c>
      <c r="F6" s="7" t="s">
        <v>9</v>
      </c>
      <c r="G6" s="7" t="s">
        <v>88</v>
      </c>
      <c r="H6" s="6" t="s">
        <v>89</v>
      </c>
      <c r="I6" s="7" t="s">
        <v>90</v>
      </c>
    </row>
    <row r="7" spans="1:9" s="14" customFormat="1" ht="15.75" thickBot="1">
      <c r="A7" s="9"/>
      <c r="B7" s="10" t="s">
        <v>10</v>
      </c>
      <c r="C7" s="11"/>
      <c r="D7" s="12"/>
      <c r="E7" s="12"/>
      <c r="F7" s="12"/>
      <c r="G7" s="12"/>
      <c r="H7" s="11"/>
      <c r="I7" s="13"/>
    </row>
    <row r="8" spans="1:9" ht="37.5" customHeight="1" thickBot="1">
      <c r="A8" s="15" t="s">
        <v>12</v>
      </c>
      <c r="B8" s="16" t="s">
        <v>80</v>
      </c>
      <c r="C8" s="17" t="s">
        <v>17</v>
      </c>
      <c r="D8" s="18"/>
      <c r="E8" s="116">
        <v>830.77</v>
      </c>
      <c r="F8" s="19">
        <v>12</v>
      </c>
      <c r="G8" s="20">
        <f>D8*E8*F8</f>
        <v>0</v>
      </c>
      <c r="H8" s="21">
        <v>0.08</v>
      </c>
      <c r="I8" s="22">
        <f>G8*H8+G8</f>
        <v>0</v>
      </c>
    </row>
    <row r="9" spans="1:9" ht="60.75" thickBot="1">
      <c r="A9" s="23" t="s">
        <v>14</v>
      </c>
      <c r="B9" s="24" t="s">
        <v>78</v>
      </c>
      <c r="C9" s="25" t="s">
        <v>17</v>
      </c>
      <c r="D9" s="18"/>
      <c r="E9" s="116">
        <v>830.77</v>
      </c>
      <c r="F9" s="27">
        <v>7</v>
      </c>
      <c r="G9" s="20">
        <f>D9*E9*F9</f>
        <v>0</v>
      </c>
      <c r="H9" s="28">
        <v>0.08</v>
      </c>
      <c r="I9" s="22">
        <f>G9*H9+G9</f>
        <v>0</v>
      </c>
    </row>
    <row r="10" spans="1:9" ht="90.75" thickBot="1">
      <c r="A10" s="23" t="s">
        <v>15</v>
      </c>
      <c r="B10" s="24" t="s">
        <v>79</v>
      </c>
      <c r="C10" s="25" t="s">
        <v>17</v>
      </c>
      <c r="D10" s="18"/>
      <c r="E10" s="116">
        <v>830.77</v>
      </c>
      <c r="F10" s="27">
        <v>5</v>
      </c>
      <c r="G10" s="20">
        <f>D10*E10*F10</f>
        <v>0</v>
      </c>
      <c r="H10" s="28">
        <v>0.08</v>
      </c>
      <c r="I10" s="22">
        <f>G10*H10+G10</f>
        <v>0</v>
      </c>
    </row>
    <row r="11" spans="1:9" ht="30.75" thickBot="1">
      <c r="A11" s="23" t="s">
        <v>16</v>
      </c>
      <c r="B11" s="24" t="s">
        <v>18</v>
      </c>
      <c r="C11" s="29" t="s">
        <v>116</v>
      </c>
      <c r="D11" s="18"/>
      <c r="E11" s="30">
        <v>10</v>
      </c>
      <c r="F11" s="27">
        <v>1</v>
      </c>
      <c r="G11" s="20">
        <f>D11*E11*F11</f>
        <v>0</v>
      </c>
      <c r="H11" s="28">
        <v>0.08</v>
      </c>
      <c r="I11" s="22">
        <f>G11*H11+G11</f>
        <v>0</v>
      </c>
    </row>
    <row r="12" spans="1:9">
      <c r="A12" s="31"/>
      <c r="B12" s="32"/>
      <c r="C12" s="33"/>
      <c r="D12" s="34"/>
      <c r="E12" s="35"/>
      <c r="F12" s="35"/>
      <c r="G12" s="36" t="s">
        <v>91</v>
      </c>
      <c r="H12" s="37"/>
      <c r="I12" s="38" t="s">
        <v>19</v>
      </c>
    </row>
    <row r="13" spans="1:9" s="45" customFormat="1" ht="15.75" thickBot="1">
      <c r="A13" s="39"/>
      <c r="B13" s="40" t="s">
        <v>20</v>
      </c>
      <c r="C13" s="41"/>
      <c r="D13" s="42"/>
      <c r="E13" s="43"/>
      <c r="F13" s="43"/>
      <c r="G13" s="1">
        <f>SUM(G8:G11)</f>
        <v>0</v>
      </c>
      <c r="H13" s="2"/>
      <c r="I13" s="44">
        <f>SUM(I8:I11)</f>
        <v>0</v>
      </c>
    </row>
    <row r="14" spans="1:9" s="14" customFormat="1" ht="15.75" thickBot="1">
      <c r="A14" s="46"/>
      <c r="B14" s="47" t="s">
        <v>21</v>
      </c>
      <c r="C14" s="48"/>
      <c r="D14" s="49"/>
      <c r="E14" s="49"/>
      <c r="F14" s="49"/>
      <c r="G14" s="49"/>
      <c r="H14" s="48"/>
      <c r="I14" s="50"/>
    </row>
    <row r="15" spans="1:9" s="56" customFormat="1" ht="15.75" thickBot="1">
      <c r="A15" s="51"/>
      <c r="B15" s="52" t="s">
        <v>22</v>
      </c>
      <c r="C15" s="53"/>
      <c r="D15" s="54"/>
      <c r="E15" s="54"/>
      <c r="F15" s="54"/>
      <c r="G15" s="54"/>
      <c r="H15" s="53"/>
      <c r="I15" s="55"/>
    </row>
    <row r="16" spans="1:9" ht="30.75" thickBot="1">
      <c r="A16" s="15" t="s">
        <v>23</v>
      </c>
      <c r="B16" s="16" t="s">
        <v>24</v>
      </c>
      <c r="C16" s="17" t="s">
        <v>13</v>
      </c>
      <c r="D16" s="18"/>
      <c r="E16" s="57">
        <v>529.25</v>
      </c>
      <c r="F16" s="19">
        <v>1</v>
      </c>
      <c r="G16" s="20">
        <f>D16*E16*F16</f>
        <v>0</v>
      </c>
      <c r="H16" s="21">
        <v>0.08</v>
      </c>
      <c r="I16" s="22">
        <f>G16*H16+G16</f>
        <v>0</v>
      </c>
    </row>
    <row r="17" spans="1:9" ht="30.75" thickBot="1">
      <c r="A17" s="23" t="s">
        <v>25</v>
      </c>
      <c r="B17" s="24" t="s">
        <v>26</v>
      </c>
      <c r="C17" s="25" t="s">
        <v>13</v>
      </c>
      <c r="D17" s="18"/>
      <c r="E17" s="57">
        <v>529.25</v>
      </c>
      <c r="F17" s="27">
        <v>1</v>
      </c>
      <c r="G17" s="20">
        <f t="shared" ref="G17:G20" si="0">D17*E17*F17</f>
        <v>0</v>
      </c>
      <c r="H17" s="28">
        <v>0.08</v>
      </c>
      <c r="I17" s="22">
        <f t="shared" ref="I17:I20" si="1">G17*H17+G17</f>
        <v>0</v>
      </c>
    </row>
    <row r="18" spans="1:9" ht="15.75" thickBot="1">
      <c r="A18" s="23" t="s">
        <v>27</v>
      </c>
      <c r="B18" s="24" t="s">
        <v>28</v>
      </c>
      <c r="C18" s="25" t="s">
        <v>13</v>
      </c>
      <c r="D18" s="18"/>
      <c r="E18" s="57">
        <v>529.25</v>
      </c>
      <c r="F18" s="27">
        <v>4</v>
      </c>
      <c r="G18" s="20">
        <f t="shared" si="0"/>
        <v>0</v>
      </c>
      <c r="H18" s="28">
        <v>0.08</v>
      </c>
      <c r="I18" s="22">
        <f t="shared" si="1"/>
        <v>0</v>
      </c>
    </row>
    <row r="19" spans="1:9" ht="15.75" thickBot="1">
      <c r="A19" s="100" t="s">
        <v>29</v>
      </c>
      <c r="B19" s="111" t="s">
        <v>118</v>
      </c>
      <c r="C19" s="112" t="s">
        <v>13</v>
      </c>
      <c r="D19" s="18"/>
      <c r="E19" s="57">
        <v>5</v>
      </c>
      <c r="F19" s="113">
        <v>1</v>
      </c>
      <c r="G19" s="20">
        <f t="shared" si="0"/>
        <v>0</v>
      </c>
      <c r="H19" s="28">
        <v>0.08</v>
      </c>
      <c r="I19" s="22">
        <f t="shared" si="1"/>
        <v>0</v>
      </c>
    </row>
    <row r="20" spans="1:9" ht="27.75" customHeight="1" thickBot="1">
      <c r="A20" s="100" t="s">
        <v>119</v>
      </c>
      <c r="B20" s="111" t="s">
        <v>120</v>
      </c>
      <c r="C20" s="112" t="s">
        <v>13</v>
      </c>
      <c r="D20" s="18"/>
      <c r="E20" s="57">
        <v>5</v>
      </c>
      <c r="F20" s="113">
        <v>1</v>
      </c>
      <c r="G20" s="20">
        <f t="shared" si="0"/>
        <v>0</v>
      </c>
      <c r="H20" s="28">
        <v>0.08</v>
      </c>
      <c r="I20" s="22">
        <f t="shared" si="1"/>
        <v>0</v>
      </c>
    </row>
    <row r="21" spans="1:9" ht="15.75" thickBot="1">
      <c r="A21" s="58" t="s">
        <v>93</v>
      </c>
      <c r="B21" s="59" t="s">
        <v>94</v>
      </c>
      <c r="C21" s="29" t="s">
        <v>13</v>
      </c>
      <c r="D21" s="18"/>
      <c r="E21" s="57">
        <v>5</v>
      </c>
      <c r="F21" s="61">
        <v>1</v>
      </c>
      <c r="G21" s="20">
        <f>D21*E21*F21</f>
        <v>0</v>
      </c>
      <c r="H21" s="62">
        <v>0.08</v>
      </c>
      <c r="I21" s="22">
        <f>G21*H21+G21</f>
        <v>0</v>
      </c>
    </row>
    <row r="22" spans="1:9" s="69" customFormat="1" ht="15.75" thickBot="1">
      <c r="A22" s="63"/>
      <c r="B22" s="64" t="s">
        <v>30</v>
      </c>
      <c r="C22" s="65"/>
      <c r="D22" s="66"/>
      <c r="E22" s="67"/>
      <c r="F22" s="67"/>
      <c r="G22" s="67"/>
      <c r="H22" s="65"/>
      <c r="I22" s="68"/>
    </row>
    <row r="23" spans="1:9" ht="15.75" thickBot="1">
      <c r="A23" s="23" t="s">
        <v>31</v>
      </c>
      <c r="B23" s="70" t="s">
        <v>33</v>
      </c>
      <c r="C23" s="25" t="s">
        <v>13</v>
      </c>
      <c r="D23" s="18"/>
      <c r="E23" s="26">
        <v>13.76</v>
      </c>
      <c r="F23" s="27">
        <v>4</v>
      </c>
      <c r="G23" s="71">
        <f t="shared" ref="G23:G29" si="2">D23*E23*F23</f>
        <v>0</v>
      </c>
      <c r="H23" s="28">
        <v>0.08</v>
      </c>
      <c r="I23" s="72">
        <f t="shared" ref="I23:I29" si="3">G23*H23+G23</f>
        <v>0</v>
      </c>
    </row>
    <row r="24" spans="1:9" ht="24" customHeight="1" thickBot="1">
      <c r="A24" s="15" t="s">
        <v>32</v>
      </c>
      <c r="B24" s="24" t="s">
        <v>35</v>
      </c>
      <c r="C24" s="25" t="s">
        <v>13</v>
      </c>
      <c r="D24" s="18"/>
      <c r="E24" s="30">
        <v>148.86000000000001</v>
      </c>
      <c r="F24" s="27">
        <v>4</v>
      </c>
      <c r="G24" s="71">
        <f>D24*E24*F24</f>
        <v>0</v>
      </c>
      <c r="H24" s="28">
        <v>0.08</v>
      </c>
      <c r="I24" s="72">
        <f>G24*H24+G24</f>
        <v>0</v>
      </c>
    </row>
    <row r="25" spans="1:9" ht="30.75" thickBot="1">
      <c r="A25" s="23" t="s">
        <v>34</v>
      </c>
      <c r="B25" s="24" t="s">
        <v>36</v>
      </c>
      <c r="C25" s="25" t="s">
        <v>13</v>
      </c>
      <c r="D25" s="18"/>
      <c r="E25" s="26">
        <v>13.76</v>
      </c>
      <c r="F25" s="27">
        <v>4</v>
      </c>
      <c r="G25" s="71">
        <f t="shared" si="2"/>
        <v>0</v>
      </c>
      <c r="H25" s="28">
        <v>0.08</v>
      </c>
      <c r="I25" s="72">
        <f t="shared" si="3"/>
        <v>0</v>
      </c>
    </row>
    <row r="26" spans="1:9" ht="45.75" thickBot="1">
      <c r="A26" s="15" t="s">
        <v>121</v>
      </c>
      <c r="B26" s="24" t="s">
        <v>81</v>
      </c>
      <c r="C26" s="25" t="s">
        <v>117</v>
      </c>
      <c r="D26" s="18"/>
      <c r="E26" s="30">
        <v>14886</v>
      </c>
      <c r="F26" s="27">
        <v>1</v>
      </c>
      <c r="G26" s="71">
        <f t="shared" si="2"/>
        <v>0</v>
      </c>
      <c r="H26" s="28">
        <v>0.08</v>
      </c>
      <c r="I26" s="72">
        <f t="shared" si="3"/>
        <v>0</v>
      </c>
    </row>
    <row r="27" spans="1:9" ht="45.75" thickBot="1">
      <c r="A27" s="15" t="s">
        <v>37</v>
      </c>
      <c r="B27" s="24" t="s">
        <v>40</v>
      </c>
      <c r="C27" s="25" t="s">
        <v>13</v>
      </c>
      <c r="D27" s="18"/>
      <c r="E27" s="30">
        <v>113.76</v>
      </c>
      <c r="F27" s="27">
        <v>1</v>
      </c>
      <c r="G27" s="71">
        <f t="shared" si="2"/>
        <v>0</v>
      </c>
      <c r="H27" s="28">
        <v>0.08</v>
      </c>
      <c r="I27" s="72">
        <f t="shared" si="3"/>
        <v>0</v>
      </c>
    </row>
    <row r="28" spans="1:9" ht="15.75" thickBot="1">
      <c r="A28" s="23" t="s">
        <v>38</v>
      </c>
      <c r="B28" s="70" t="s">
        <v>95</v>
      </c>
      <c r="C28" s="25" t="s">
        <v>42</v>
      </c>
      <c r="D28" s="18"/>
      <c r="E28" s="30">
        <v>1000</v>
      </c>
      <c r="F28" s="27">
        <v>1</v>
      </c>
      <c r="G28" s="71">
        <f t="shared" si="2"/>
        <v>0</v>
      </c>
      <c r="H28" s="28">
        <v>0.08</v>
      </c>
      <c r="I28" s="72">
        <f t="shared" si="3"/>
        <v>0</v>
      </c>
    </row>
    <row r="29" spans="1:9" ht="33" customHeight="1" thickBot="1">
      <c r="A29" s="15" t="s">
        <v>39</v>
      </c>
      <c r="B29" s="59" t="s">
        <v>96</v>
      </c>
      <c r="C29" s="29" t="s">
        <v>42</v>
      </c>
      <c r="D29" s="18"/>
      <c r="E29" s="60">
        <v>1000</v>
      </c>
      <c r="F29" s="61">
        <v>1</v>
      </c>
      <c r="G29" s="73">
        <f t="shared" si="2"/>
        <v>0</v>
      </c>
      <c r="H29" s="62">
        <v>0.08</v>
      </c>
      <c r="I29" s="74">
        <f t="shared" si="3"/>
        <v>0</v>
      </c>
    </row>
    <row r="30" spans="1:9" s="69" customFormat="1" ht="15.75" thickBot="1">
      <c r="A30" s="63"/>
      <c r="B30" s="64" t="s">
        <v>44</v>
      </c>
      <c r="C30" s="65"/>
      <c r="D30" s="66"/>
      <c r="E30" s="67"/>
      <c r="F30" s="67"/>
      <c r="G30" s="67"/>
      <c r="H30" s="65"/>
      <c r="I30" s="68"/>
    </row>
    <row r="31" spans="1:9" ht="30.75" thickBot="1">
      <c r="A31" s="15" t="s">
        <v>41</v>
      </c>
      <c r="B31" s="16" t="s">
        <v>45</v>
      </c>
      <c r="C31" s="17" t="s">
        <v>13</v>
      </c>
      <c r="D31" s="18"/>
      <c r="E31" s="75">
        <v>53.38</v>
      </c>
      <c r="F31" s="19">
        <v>1</v>
      </c>
      <c r="G31" s="20">
        <f>D31*E31*F31</f>
        <v>0</v>
      </c>
      <c r="H31" s="21">
        <v>0.08</v>
      </c>
      <c r="I31" s="22">
        <f>G31*H31+G31</f>
        <v>0</v>
      </c>
    </row>
    <row r="32" spans="1:9" ht="30.75" thickBot="1">
      <c r="A32" s="23" t="s">
        <v>43</v>
      </c>
      <c r="B32" s="24" t="s">
        <v>47</v>
      </c>
      <c r="C32" s="25" t="s">
        <v>13</v>
      </c>
      <c r="D32" s="18"/>
      <c r="E32" s="75">
        <v>53.38</v>
      </c>
      <c r="F32" s="27">
        <v>5</v>
      </c>
      <c r="G32" s="71">
        <f>D32*E32*F32</f>
        <v>0</v>
      </c>
      <c r="H32" s="28">
        <v>0.08</v>
      </c>
      <c r="I32" s="72">
        <f>G32*H32+G32</f>
        <v>0</v>
      </c>
    </row>
    <row r="33" spans="1:9" ht="15.75" thickBot="1">
      <c r="A33" s="23" t="s">
        <v>122</v>
      </c>
      <c r="B33" s="59" t="s">
        <v>97</v>
      </c>
      <c r="C33" s="29" t="s">
        <v>42</v>
      </c>
      <c r="D33" s="18"/>
      <c r="E33" s="75">
        <v>1000</v>
      </c>
      <c r="F33" s="61">
        <v>1</v>
      </c>
      <c r="G33" s="73">
        <f>D33*E33*F33</f>
        <v>0</v>
      </c>
      <c r="H33" s="62">
        <v>0.08</v>
      </c>
      <c r="I33" s="74">
        <f>G33*H33+G33</f>
        <v>0</v>
      </c>
    </row>
    <row r="34" spans="1:9" s="69" customFormat="1" ht="15.75" thickBot="1">
      <c r="A34" s="63"/>
      <c r="B34" s="64" t="s">
        <v>50</v>
      </c>
      <c r="C34" s="65"/>
      <c r="D34" s="66"/>
      <c r="E34" s="67"/>
      <c r="F34" s="67"/>
      <c r="G34" s="67"/>
      <c r="H34" s="65"/>
      <c r="I34" s="68"/>
    </row>
    <row r="35" spans="1:9" ht="28.5" customHeight="1" thickBot="1">
      <c r="A35" s="15" t="s">
        <v>46</v>
      </c>
      <c r="B35" s="16" t="s">
        <v>51</v>
      </c>
      <c r="C35" s="17" t="s">
        <v>13</v>
      </c>
      <c r="D35" s="18"/>
      <c r="E35" s="57">
        <v>27.28</v>
      </c>
      <c r="F35" s="19">
        <v>5</v>
      </c>
      <c r="G35" s="20">
        <f>D35*E35*F35</f>
        <v>0</v>
      </c>
      <c r="H35" s="21">
        <v>0.08</v>
      </c>
      <c r="I35" s="22">
        <f>G35*H35+G35</f>
        <v>0</v>
      </c>
    </row>
    <row r="36" spans="1:9" ht="30" customHeight="1" thickBot="1">
      <c r="A36" s="23" t="s">
        <v>48</v>
      </c>
      <c r="B36" s="24" t="s">
        <v>53</v>
      </c>
      <c r="C36" s="25" t="s">
        <v>13</v>
      </c>
      <c r="D36" s="18"/>
      <c r="E36" s="57">
        <v>27.28</v>
      </c>
      <c r="F36" s="27">
        <v>1</v>
      </c>
      <c r="G36" s="71">
        <f>D36*E36*F36</f>
        <v>0</v>
      </c>
      <c r="H36" s="28">
        <v>0.08</v>
      </c>
      <c r="I36" s="72">
        <f>G36*H36+G36</f>
        <v>0</v>
      </c>
    </row>
    <row r="37" spans="1:9" ht="28.5" customHeight="1" thickBot="1">
      <c r="A37" s="15" t="s">
        <v>49</v>
      </c>
      <c r="B37" s="24" t="s">
        <v>54</v>
      </c>
      <c r="C37" s="25" t="s">
        <v>13</v>
      </c>
      <c r="D37" s="18"/>
      <c r="E37" s="57">
        <v>27.28</v>
      </c>
      <c r="F37" s="27">
        <v>1</v>
      </c>
      <c r="G37" s="71">
        <f>D37*E37*F37</f>
        <v>0</v>
      </c>
      <c r="H37" s="28">
        <v>0.08</v>
      </c>
      <c r="I37" s="72">
        <f>G37*H37+G37</f>
        <v>0</v>
      </c>
    </row>
    <row r="38" spans="1:9" ht="15.75" thickBot="1">
      <c r="A38" s="23" t="s">
        <v>155</v>
      </c>
      <c r="B38" s="59" t="s">
        <v>98</v>
      </c>
      <c r="C38" s="29" t="s">
        <v>42</v>
      </c>
      <c r="D38" s="18"/>
      <c r="E38" s="57">
        <v>500</v>
      </c>
      <c r="F38" s="61">
        <v>1</v>
      </c>
      <c r="G38" s="73">
        <f>D38*E38*F38</f>
        <v>0</v>
      </c>
      <c r="H38" s="62">
        <v>0.08</v>
      </c>
      <c r="I38" s="74">
        <f>G38*H38+G38</f>
        <v>0</v>
      </c>
    </row>
    <row r="39" spans="1:9" s="69" customFormat="1" ht="15.75" thickBot="1">
      <c r="A39" s="51"/>
      <c r="B39" s="52" t="s">
        <v>55</v>
      </c>
      <c r="C39" s="53"/>
      <c r="D39" s="76"/>
      <c r="E39" s="54"/>
      <c r="F39" s="54"/>
      <c r="G39" s="54"/>
      <c r="H39" s="53"/>
      <c r="I39" s="55"/>
    </row>
    <row r="40" spans="1:9" ht="27.75" customHeight="1" thickBot="1">
      <c r="A40" s="15" t="s">
        <v>52</v>
      </c>
      <c r="B40" s="16" t="s">
        <v>56</v>
      </c>
      <c r="C40" s="17" t="s">
        <v>13</v>
      </c>
      <c r="D40" s="18"/>
      <c r="E40" s="75">
        <v>148.86000000000001</v>
      </c>
      <c r="F40" s="19">
        <v>3</v>
      </c>
      <c r="G40" s="20">
        <f>D40*E40*F40</f>
        <v>0</v>
      </c>
      <c r="H40" s="21">
        <v>0.08</v>
      </c>
      <c r="I40" s="22">
        <f>G40*H40+G40</f>
        <v>0</v>
      </c>
    </row>
    <row r="41" spans="1:9" ht="29.25" customHeight="1" thickBot="1">
      <c r="A41" s="58" t="s">
        <v>99</v>
      </c>
      <c r="B41" s="77" t="s">
        <v>57</v>
      </c>
      <c r="C41" s="25" t="s">
        <v>42</v>
      </c>
      <c r="D41" s="18"/>
      <c r="E41" s="60">
        <v>287</v>
      </c>
      <c r="F41" s="61">
        <v>10</v>
      </c>
      <c r="G41" s="73">
        <f>D41*E41*F41</f>
        <v>0</v>
      </c>
      <c r="H41" s="62">
        <v>0.08</v>
      </c>
      <c r="I41" s="74">
        <f>G41*H41+G41</f>
        <v>0</v>
      </c>
    </row>
    <row r="42" spans="1:9" s="69" customFormat="1" ht="15.75" thickBot="1">
      <c r="A42" s="63"/>
      <c r="B42" s="64" t="s">
        <v>58</v>
      </c>
      <c r="C42" s="65"/>
      <c r="D42" s="66"/>
      <c r="E42" s="67"/>
      <c r="F42" s="67"/>
      <c r="G42" s="67"/>
      <c r="H42" s="65"/>
      <c r="I42" s="68"/>
    </row>
    <row r="43" spans="1:9" ht="15.75" thickBot="1">
      <c r="A43" s="15" t="s">
        <v>100</v>
      </c>
      <c r="B43" s="16" t="s">
        <v>59</v>
      </c>
      <c r="C43" s="17" t="s">
        <v>13</v>
      </c>
      <c r="D43" s="18"/>
      <c r="E43" s="57">
        <v>529.25</v>
      </c>
      <c r="F43" s="19">
        <v>1</v>
      </c>
      <c r="G43" s="20">
        <f>D43*E43*F43</f>
        <v>0</v>
      </c>
      <c r="H43" s="21">
        <v>0.08</v>
      </c>
      <c r="I43" s="22">
        <f>G43*H43+G43</f>
        <v>0</v>
      </c>
    </row>
    <row r="44" spans="1:9" ht="33" customHeight="1" thickBot="1">
      <c r="A44" s="58" t="s">
        <v>101</v>
      </c>
      <c r="B44" s="77" t="s">
        <v>60</v>
      </c>
      <c r="C44" s="29" t="s">
        <v>13</v>
      </c>
      <c r="D44" s="18"/>
      <c r="E44" s="78">
        <v>113.76</v>
      </c>
      <c r="F44" s="61">
        <v>1</v>
      </c>
      <c r="G44" s="20">
        <f>D44*E44*F44</f>
        <v>0</v>
      </c>
      <c r="H44" s="62">
        <v>0.08</v>
      </c>
      <c r="I44" s="22">
        <f>G44*H44+G44</f>
        <v>0</v>
      </c>
    </row>
    <row r="45" spans="1:9">
      <c r="A45" s="31"/>
      <c r="B45" s="32"/>
      <c r="C45" s="33"/>
      <c r="D45" s="34"/>
      <c r="E45" s="79"/>
      <c r="F45" s="35"/>
      <c r="G45" s="36" t="s">
        <v>91</v>
      </c>
      <c r="H45" s="37"/>
      <c r="I45" s="38" t="s">
        <v>19</v>
      </c>
    </row>
    <row r="46" spans="1:9" s="45" customFormat="1" ht="15.75" thickBot="1">
      <c r="A46" s="39"/>
      <c r="B46" s="40" t="s">
        <v>61</v>
      </c>
      <c r="C46" s="41"/>
      <c r="D46" s="42"/>
      <c r="E46" s="43"/>
      <c r="F46" s="43"/>
      <c r="G46" s="80">
        <f>SUM(G16:G21,G23:G29,G31:G33,G35:G38,G40:G41,G43:G44)</f>
        <v>0</v>
      </c>
      <c r="H46" s="2"/>
      <c r="I46" s="81">
        <f>SUM(I16:I21,I23:I29,I31:I33,I35:I38,I40:I41,I43:I44)</f>
        <v>0</v>
      </c>
    </row>
    <row r="47" spans="1:9" s="14" customFormat="1" ht="15.75" thickBot="1">
      <c r="A47" s="46"/>
      <c r="B47" s="47" t="s">
        <v>62</v>
      </c>
      <c r="C47" s="48"/>
      <c r="D47" s="49"/>
      <c r="E47" s="49"/>
      <c r="F47" s="49"/>
      <c r="G47" s="49"/>
      <c r="H47" s="48"/>
      <c r="I47" s="50"/>
    </row>
    <row r="48" spans="1:9" ht="18" thickBot="1">
      <c r="A48" s="15" t="s">
        <v>63</v>
      </c>
      <c r="B48" s="16" t="s">
        <v>123</v>
      </c>
      <c r="C48" s="17" t="s">
        <v>117</v>
      </c>
      <c r="D48" s="18"/>
      <c r="E48" s="75">
        <v>3.5</v>
      </c>
      <c r="F48" s="19">
        <v>1</v>
      </c>
      <c r="G48" s="82">
        <f>D48*E48*F48</f>
        <v>0</v>
      </c>
      <c r="H48" s="21">
        <v>0.08</v>
      </c>
      <c r="I48" s="22">
        <f>G48*H48+G48</f>
        <v>0</v>
      </c>
    </row>
    <row r="49" spans="1:9" ht="60.75" thickBot="1">
      <c r="A49" s="58" t="s">
        <v>64</v>
      </c>
      <c r="B49" s="77" t="s">
        <v>102</v>
      </c>
      <c r="C49" s="29" t="s">
        <v>117</v>
      </c>
      <c r="D49" s="18"/>
      <c r="E49" s="119">
        <v>32.17</v>
      </c>
      <c r="F49" s="61">
        <v>3</v>
      </c>
      <c r="G49" s="83">
        <f>D49*E49*F49</f>
        <v>0</v>
      </c>
      <c r="H49" s="62">
        <v>0.08</v>
      </c>
      <c r="I49" s="74">
        <f>G49*H49+G49</f>
        <v>0</v>
      </c>
    </row>
    <row r="50" spans="1:9" ht="45.75" thickBot="1">
      <c r="A50" s="15" t="s">
        <v>124</v>
      </c>
      <c r="B50" s="16" t="s">
        <v>104</v>
      </c>
      <c r="C50" s="29" t="s">
        <v>117</v>
      </c>
      <c r="D50" s="18"/>
      <c r="E50" s="119">
        <v>32.17</v>
      </c>
      <c r="F50" s="19">
        <v>8</v>
      </c>
      <c r="G50" s="82">
        <f>D50*E50*F50</f>
        <v>0</v>
      </c>
      <c r="H50" s="21">
        <v>0.08</v>
      </c>
      <c r="I50" s="22">
        <f>G50*H50+G50</f>
        <v>0</v>
      </c>
    </row>
    <row r="51" spans="1:9" ht="45.75" thickBot="1">
      <c r="A51" s="23" t="s">
        <v>125</v>
      </c>
      <c r="B51" s="70" t="s">
        <v>103</v>
      </c>
      <c r="C51" s="29" t="s">
        <v>117</v>
      </c>
      <c r="D51" s="18"/>
      <c r="E51" s="119">
        <v>32.17</v>
      </c>
      <c r="F51" s="27">
        <v>3</v>
      </c>
      <c r="G51" s="84">
        <f>D51*E51*F51</f>
        <v>0</v>
      </c>
      <c r="H51" s="28">
        <v>0.08</v>
      </c>
      <c r="I51" s="72">
        <f>G51*H51+G51</f>
        <v>0</v>
      </c>
    </row>
    <row r="52" spans="1:9" ht="45.75" thickBot="1">
      <c r="A52" s="58" t="s">
        <v>126</v>
      </c>
      <c r="B52" s="77" t="s">
        <v>105</v>
      </c>
      <c r="C52" s="29" t="s">
        <v>117</v>
      </c>
      <c r="D52" s="18"/>
      <c r="E52" s="119">
        <v>32.17</v>
      </c>
      <c r="F52" s="61">
        <v>1</v>
      </c>
      <c r="G52" s="84">
        <f>D52*E52*F52</f>
        <v>0</v>
      </c>
      <c r="H52" s="62">
        <v>0.08</v>
      </c>
      <c r="I52" s="85">
        <f>G52*H52+G52</f>
        <v>0</v>
      </c>
    </row>
    <row r="53" spans="1:9">
      <c r="A53" s="31"/>
      <c r="B53" s="32"/>
      <c r="C53" s="33"/>
      <c r="D53" s="34"/>
      <c r="E53" s="86"/>
      <c r="F53" s="87"/>
      <c r="G53" s="88" t="s">
        <v>91</v>
      </c>
      <c r="H53" s="33"/>
      <c r="I53" s="89" t="s">
        <v>19</v>
      </c>
    </row>
    <row r="54" spans="1:9" s="45" customFormat="1" ht="15.75" thickBot="1">
      <c r="A54" s="39"/>
      <c r="B54" s="40" t="s">
        <v>65</v>
      </c>
      <c r="C54" s="41"/>
      <c r="D54" s="42"/>
      <c r="E54" s="43"/>
      <c r="F54" s="43"/>
      <c r="G54" s="90">
        <f>SUM(G48:G53)</f>
        <v>0</v>
      </c>
      <c r="H54" s="2"/>
      <c r="I54" s="81">
        <f>SUM(I48:I53)</f>
        <v>0</v>
      </c>
    </row>
    <row r="55" spans="1:9" s="14" customFormat="1" ht="15.75" thickBot="1">
      <c r="A55" s="114" t="s">
        <v>127</v>
      </c>
      <c r="B55" s="10" t="s">
        <v>131</v>
      </c>
      <c r="C55" s="11"/>
      <c r="D55" s="12"/>
      <c r="E55" s="12"/>
      <c r="F55" s="12"/>
      <c r="G55" s="12"/>
      <c r="H55" s="11"/>
      <c r="I55" s="13"/>
    </row>
    <row r="56" spans="1:9" ht="25.5" customHeight="1" thickBot="1">
      <c r="A56" s="15" t="s">
        <v>128</v>
      </c>
      <c r="B56" s="16" t="s">
        <v>82</v>
      </c>
      <c r="C56" s="17" t="s">
        <v>42</v>
      </c>
      <c r="D56" s="18"/>
      <c r="E56" s="57">
        <v>50</v>
      </c>
      <c r="F56" s="19">
        <v>1</v>
      </c>
      <c r="G56" s="115">
        <f>D56*E56*F56</f>
        <v>0</v>
      </c>
      <c r="H56" s="21">
        <v>0.23</v>
      </c>
      <c r="I56" s="22">
        <f>G56*H56+G56</f>
        <v>0</v>
      </c>
    </row>
    <row r="57" spans="1:9" ht="26.25" customHeight="1" thickBot="1">
      <c r="A57" s="23" t="s">
        <v>129</v>
      </c>
      <c r="B57" s="24" t="s">
        <v>83</v>
      </c>
      <c r="C57" s="25" t="s">
        <v>42</v>
      </c>
      <c r="D57" s="91"/>
      <c r="E57" s="30">
        <v>50</v>
      </c>
      <c r="F57" s="27">
        <v>1</v>
      </c>
      <c r="G57" s="115">
        <f t="shared" ref="G57:G58" si="4">D57*E57*F57</f>
        <v>0</v>
      </c>
      <c r="H57" s="28">
        <v>0.23</v>
      </c>
      <c r="I57" s="22">
        <f t="shared" ref="I57:I58" si="5">G57*H57+G57</f>
        <v>0</v>
      </c>
    </row>
    <row r="58" spans="1:9" ht="34.5" customHeight="1">
      <c r="A58" s="23" t="s">
        <v>130</v>
      </c>
      <c r="B58" s="24" t="s">
        <v>68</v>
      </c>
      <c r="C58" s="25" t="s">
        <v>69</v>
      </c>
      <c r="D58" s="91"/>
      <c r="E58" s="30">
        <v>100</v>
      </c>
      <c r="F58" s="27">
        <v>1</v>
      </c>
      <c r="G58" s="115">
        <f t="shared" si="4"/>
        <v>0</v>
      </c>
      <c r="H58" s="28">
        <v>0.23</v>
      </c>
      <c r="I58" s="22">
        <f t="shared" si="5"/>
        <v>0</v>
      </c>
    </row>
    <row r="59" spans="1:9">
      <c r="A59" s="92"/>
      <c r="B59" s="93"/>
      <c r="C59" s="94"/>
      <c r="D59" s="95"/>
      <c r="E59" s="96"/>
      <c r="F59" s="96"/>
      <c r="G59" s="97" t="s">
        <v>91</v>
      </c>
      <c r="H59" s="94"/>
      <c r="I59" s="97" t="s">
        <v>19</v>
      </c>
    </row>
    <row r="60" spans="1:9" s="45" customFormat="1" ht="15.75" thickBot="1">
      <c r="A60" s="39"/>
      <c r="B60" s="40" t="s">
        <v>133</v>
      </c>
      <c r="C60" s="41"/>
      <c r="D60" s="42"/>
      <c r="E60" s="43"/>
      <c r="F60" s="43"/>
      <c r="G60" s="81">
        <f>SUM(G56:G59)</f>
        <v>0</v>
      </c>
      <c r="H60" s="2"/>
      <c r="I60" s="81">
        <f>SUM(I56:I59)</f>
        <v>0</v>
      </c>
    </row>
    <row r="61" spans="1:9" s="14" customFormat="1" ht="15.75" thickBot="1">
      <c r="A61" s="9"/>
      <c r="B61" s="10" t="s">
        <v>132</v>
      </c>
      <c r="C61" s="11"/>
      <c r="D61" s="12"/>
      <c r="E61" s="12"/>
      <c r="F61" s="12"/>
      <c r="G61" s="12"/>
      <c r="H61" s="11"/>
      <c r="I61" s="13"/>
    </row>
    <row r="62" spans="1:9" ht="60.75" thickBot="1">
      <c r="A62" s="15" t="s">
        <v>134</v>
      </c>
      <c r="B62" s="98" t="s">
        <v>106</v>
      </c>
      <c r="C62" s="25" t="s">
        <v>42</v>
      </c>
      <c r="D62" s="18"/>
      <c r="E62" s="57">
        <v>50</v>
      </c>
      <c r="F62" s="19">
        <v>1</v>
      </c>
      <c r="G62" s="20">
        <f>D62*E62*F62</f>
        <v>0</v>
      </c>
      <c r="H62" s="21">
        <v>0.08</v>
      </c>
      <c r="I62" s="22">
        <f>G62*H62+G62</f>
        <v>0</v>
      </c>
    </row>
    <row r="63" spans="1:9" ht="60.75" thickBot="1">
      <c r="A63" s="23" t="s">
        <v>135</v>
      </c>
      <c r="B63" s="98" t="s">
        <v>107</v>
      </c>
      <c r="C63" s="25" t="s">
        <v>42</v>
      </c>
      <c r="D63" s="18"/>
      <c r="E63" s="57">
        <v>50</v>
      </c>
      <c r="F63" s="27">
        <v>1</v>
      </c>
      <c r="G63" s="20">
        <f t="shared" ref="G63:G74" si="6">D63*E63*F63</f>
        <v>0</v>
      </c>
      <c r="H63" s="28">
        <v>0.08</v>
      </c>
      <c r="I63" s="22">
        <f t="shared" ref="I63:I73" si="7">G63*H63+G63</f>
        <v>0</v>
      </c>
    </row>
    <row r="64" spans="1:9" ht="60.75" thickBot="1">
      <c r="A64" s="23" t="s">
        <v>136</v>
      </c>
      <c r="B64" s="98" t="s">
        <v>108</v>
      </c>
      <c r="C64" s="25" t="s">
        <v>42</v>
      </c>
      <c r="D64" s="18"/>
      <c r="E64" s="57">
        <v>20</v>
      </c>
      <c r="F64" s="27">
        <v>1</v>
      </c>
      <c r="G64" s="20">
        <f t="shared" si="6"/>
        <v>0</v>
      </c>
      <c r="H64" s="28">
        <v>0.08</v>
      </c>
      <c r="I64" s="22">
        <f t="shared" si="7"/>
        <v>0</v>
      </c>
    </row>
    <row r="65" spans="1:9" ht="60.75" thickBot="1">
      <c r="A65" s="23" t="s">
        <v>137</v>
      </c>
      <c r="B65" s="98" t="s">
        <v>109</v>
      </c>
      <c r="C65" s="25" t="s">
        <v>42</v>
      </c>
      <c r="D65" s="18"/>
      <c r="E65" s="57">
        <v>20</v>
      </c>
      <c r="F65" s="27">
        <v>1</v>
      </c>
      <c r="G65" s="20">
        <f t="shared" si="6"/>
        <v>0</v>
      </c>
      <c r="H65" s="28">
        <v>0.08</v>
      </c>
      <c r="I65" s="22">
        <f t="shared" si="7"/>
        <v>0</v>
      </c>
    </row>
    <row r="66" spans="1:9" ht="45.75" thickBot="1">
      <c r="A66" s="23" t="s">
        <v>138</v>
      </c>
      <c r="B66" s="99" t="s">
        <v>70</v>
      </c>
      <c r="C66" s="25" t="s">
        <v>42</v>
      </c>
      <c r="D66" s="18"/>
      <c r="E66" s="57">
        <v>40</v>
      </c>
      <c r="F66" s="27">
        <v>1</v>
      </c>
      <c r="G66" s="20">
        <f t="shared" si="6"/>
        <v>0</v>
      </c>
      <c r="H66" s="28">
        <v>0.08</v>
      </c>
      <c r="I66" s="22">
        <f t="shared" si="7"/>
        <v>0</v>
      </c>
    </row>
    <row r="67" spans="1:9" ht="60.75" thickBot="1">
      <c r="A67" s="23" t="s">
        <v>139</v>
      </c>
      <c r="B67" s="98" t="s">
        <v>110</v>
      </c>
      <c r="C67" s="25" t="s">
        <v>42</v>
      </c>
      <c r="D67" s="18"/>
      <c r="E67" s="57">
        <v>20</v>
      </c>
      <c r="F67" s="27">
        <v>1</v>
      </c>
      <c r="G67" s="20">
        <f t="shared" si="6"/>
        <v>0</v>
      </c>
      <c r="H67" s="28">
        <v>0.08</v>
      </c>
      <c r="I67" s="22">
        <f t="shared" si="7"/>
        <v>0</v>
      </c>
    </row>
    <row r="68" spans="1:9" ht="60.75" thickBot="1">
      <c r="A68" s="23" t="s">
        <v>140</v>
      </c>
      <c r="B68" s="98" t="s">
        <v>111</v>
      </c>
      <c r="C68" s="25" t="s">
        <v>42</v>
      </c>
      <c r="D68" s="18"/>
      <c r="E68" s="57">
        <v>40</v>
      </c>
      <c r="F68" s="27">
        <v>1</v>
      </c>
      <c r="G68" s="20">
        <f t="shared" si="6"/>
        <v>0</v>
      </c>
      <c r="H68" s="28">
        <v>0.08</v>
      </c>
      <c r="I68" s="22">
        <f t="shared" si="7"/>
        <v>0</v>
      </c>
    </row>
    <row r="69" spans="1:9" ht="75.75" thickBot="1">
      <c r="A69" s="23" t="s">
        <v>141</v>
      </c>
      <c r="B69" s="98" t="s">
        <v>112</v>
      </c>
      <c r="C69" s="25" t="s">
        <v>42</v>
      </c>
      <c r="D69" s="18"/>
      <c r="E69" s="57">
        <v>20</v>
      </c>
      <c r="F69" s="27">
        <v>1</v>
      </c>
      <c r="G69" s="20">
        <f t="shared" si="6"/>
        <v>0</v>
      </c>
      <c r="H69" s="28">
        <v>0.08</v>
      </c>
      <c r="I69" s="22">
        <f>G69*H69+G69</f>
        <v>0</v>
      </c>
    </row>
    <row r="70" spans="1:9" ht="60.75" thickBot="1">
      <c r="A70" s="23" t="s">
        <v>142</v>
      </c>
      <c r="B70" s="98" t="s">
        <v>113</v>
      </c>
      <c r="C70" s="25" t="s">
        <v>42</v>
      </c>
      <c r="D70" s="18"/>
      <c r="E70" s="57">
        <v>20</v>
      </c>
      <c r="F70" s="27">
        <v>1</v>
      </c>
      <c r="G70" s="20">
        <f t="shared" si="6"/>
        <v>0</v>
      </c>
      <c r="H70" s="28">
        <v>0.08</v>
      </c>
      <c r="I70" s="22">
        <f t="shared" si="7"/>
        <v>0</v>
      </c>
    </row>
    <row r="71" spans="1:9" ht="33.75" customHeight="1" thickBot="1">
      <c r="A71" s="23" t="s">
        <v>143</v>
      </c>
      <c r="B71" s="99" t="s">
        <v>71</v>
      </c>
      <c r="C71" s="25" t="s">
        <v>42</v>
      </c>
      <c r="D71" s="18"/>
      <c r="E71" s="57">
        <v>50</v>
      </c>
      <c r="F71" s="27">
        <v>1</v>
      </c>
      <c r="G71" s="20">
        <f t="shared" si="6"/>
        <v>0</v>
      </c>
      <c r="H71" s="28">
        <v>0.08</v>
      </c>
      <c r="I71" s="22">
        <f t="shared" si="7"/>
        <v>0</v>
      </c>
    </row>
    <row r="72" spans="1:9" ht="99" customHeight="1" thickBot="1">
      <c r="A72" s="23" t="s">
        <v>144</v>
      </c>
      <c r="B72" s="99" t="s">
        <v>72</v>
      </c>
      <c r="C72" s="29" t="s">
        <v>117</v>
      </c>
      <c r="D72" s="18"/>
      <c r="E72" s="57">
        <v>100</v>
      </c>
      <c r="F72" s="27">
        <v>1</v>
      </c>
      <c r="G72" s="20">
        <f t="shared" si="6"/>
        <v>0</v>
      </c>
      <c r="H72" s="28">
        <v>0.08</v>
      </c>
      <c r="I72" s="22">
        <f t="shared" si="7"/>
        <v>0</v>
      </c>
    </row>
    <row r="73" spans="1:9" ht="33.75" customHeight="1" thickBot="1">
      <c r="A73" s="23" t="s">
        <v>145</v>
      </c>
      <c r="B73" s="99" t="s">
        <v>114</v>
      </c>
      <c r="C73" s="25" t="s">
        <v>42</v>
      </c>
      <c r="D73" s="18"/>
      <c r="E73" s="57">
        <v>40</v>
      </c>
      <c r="F73" s="27">
        <v>1</v>
      </c>
      <c r="G73" s="20">
        <f t="shared" si="6"/>
        <v>0</v>
      </c>
      <c r="H73" s="28">
        <v>0.08</v>
      </c>
      <c r="I73" s="22">
        <f t="shared" si="7"/>
        <v>0</v>
      </c>
    </row>
    <row r="74" spans="1:9" ht="30.75" thickBot="1">
      <c r="A74" s="100" t="s">
        <v>146</v>
      </c>
      <c r="B74" s="99" t="s">
        <v>115</v>
      </c>
      <c r="C74" s="25" t="s">
        <v>42</v>
      </c>
      <c r="D74" s="18"/>
      <c r="E74" s="57">
        <v>20</v>
      </c>
      <c r="F74" s="27">
        <v>1</v>
      </c>
      <c r="G74" s="20">
        <f t="shared" si="6"/>
        <v>0</v>
      </c>
      <c r="H74" s="28">
        <v>0.08</v>
      </c>
      <c r="I74" s="22">
        <f>G74*H74+G74</f>
        <v>0</v>
      </c>
    </row>
    <row r="75" spans="1:9" ht="27" customHeight="1">
      <c r="A75" s="31"/>
      <c r="B75" s="101"/>
      <c r="C75" s="33"/>
      <c r="D75" s="34"/>
      <c r="E75" s="35"/>
      <c r="F75" s="87"/>
      <c r="G75" s="88" t="s">
        <v>91</v>
      </c>
      <c r="H75" s="33"/>
      <c r="I75" s="89" t="s">
        <v>19</v>
      </c>
    </row>
    <row r="76" spans="1:9" s="45" customFormat="1" ht="15.75" thickBot="1">
      <c r="A76" s="39"/>
      <c r="B76" s="40" t="s">
        <v>147</v>
      </c>
      <c r="C76" s="41"/>
      <c r="D76" s="42"/>
      <c r="E76" s="43"/>
      <c r="F76" s="43"/>
      <c r="G76" s="80">
        <f>SUM(G62:G75)</f>
        <v>0</v>
      </c>
      <c r="H76" s="2"/>
      <c r="I76" s="81">
        <f>SUM(I62:I75)</f>
        <v>0</v>
      </c>
    </row>
    <row r="77" spans="1:9" s="14" customFormat="1" ht="45.75" thickBot="1">
      <c r="A77" s="9"/>
      <c r="B77" s="12" t="s">
        <v>148</v>
      </c>
      <c r="C77" s="11"/>
      <c r="D77" s="12"/>
      <c r="E77" s="12"/>
      <c r="F77" s="12"/>
      <c r="G77" s="12"/>
      <c r="H77" s="11"/>
      <c r="I77" s="13"/>
    </row>
    <row r="78" spans="1:9" ht="45.75" thickBot="1">
      <c r="A78" s="15" t="s">
        <v>66</v>
      </c>
      <c r="B78" s="102" t="s">
        <v>73</v>
      </c>
      <c r="C78" s="17" t="s">
        <v>74</v>
      </c>
      <c r="D78" s="18"/>
      <c r="E78" s="57">
        <v>10</v>
      </c>
      <c r="F78" s="57">
        <v>1</v>
      </c>
      <c r="G78" s="20">
        <f>D78*E78*F78</f>
        <v>0</v>
      </c>
      <c r="H78" s="21">
        <v>0.08</v>
      </c>
      <c r="I78" s="22">
        <f>G78*H78+G78</f>
        <v>0</v>
      </c>
    </row>
    <row r="79" spans="1:9" ht="45.75" thickBot="1">
      <c r="A79" s="23" t="s">
        <v>67</v>
      </c>
      <c r="B79" s="103" t="s">
        <v>75</v>
      </c>
      <c r="C79" s="25" t="s">
        <v>74</v>
      </c>
      <c r="D79" s="18"/>
      <c r="E79" s="30">
        <v>10</v>
      </c>
      <c r="F79" s="30">
        <v>1</v>
      </c>
      <c r="G79" s="20">
        <f t="shared" ref="G79:G80" si="8">D79*E79*F79</f>
        <v>0</v>
      </c>
      <c r="H79" s="28">
        <v>0.08</v>
      </c>
      <c r="I79" s="22">
        <f t="shared" ref="I79" si="9">G79*H79+G79</f>
        <v>0</v>
      </c>
    </row>
    <row r="80" spans="1:9" ht="45.75" thickBot="1">
      <c r="A80" s="23" t="s">
        <v>149</v>
      </c>
      <c r="B80" s="103" t="s">
        <v>76</v>
      </c>
      <c r="C80" s="25" t="s">
        <v>74</v>
      </c>
      <c r="D80" s="18"/>
      <c r="E80" s="30">
        <v>10</v>
      </c>
      <c r="F80" s="30">
        <v>1</v>
      </c>
      <c r="G80" s="20">
        <f t="shared" si="8"/>
        <v>0</v>
      </c>
      <c r="H80" s="28">
        <v>0.23</v>
      </c>
      <c r="I80" s="22">
        <f>G80*H80+G80</f>
        <v>0</v>
      </c>
    </row>
    <row r="81" spans="1:9">
      <c r="A81" s="31"/>
      <c r="B81" s="104"/>
      <c r="C81" s="33"/>
      <c r="D81" s="34"/>
      <c r="E81" s="35"/>
      <c r="F81" s="35"/>
      <c r="G81" s="88" t="s">
        <v>91</v>
      </c>
      <c r="H81" s="33"/>
      <c r="I81" s="89" t="s">
        <v>19</v>
      </c>
    </row>
    <row r="82" spans="1:9" s="45" customFormat="1" ht="15.75" thickBot="1">
      <c r="A82" s="39"/>
      <c r="B82" s="40" t="s">
        <v>150</v>
      </c>
      <c r="C82" s="41"/>
      <c r="D82" s="42"/>
      <c r="E82" s="43"/>
      <c r="F82" s="43"/>
      <c r="G82" s="81">
        <f>SUM(G78:G81)</f>
        <v>0</v>
      </c>
      <c r="H82" s="2"/>
      <c r="I82" s="81">
        <f>SUM(I78:I81)</f>
        <v>0</v>
      </c>
    </row>
    <row r="83" spans="1:9">
      <c r="G83" s="117"/>
    </row>
    <row r="85" spans="1:9" ht="15.75" thickBot="1"/>
    <row r="86" spans="1:9" ht="15.75" thickBot="1">
      <c r="G86" s="108" t="s">
        <v>92</v>
      </c>
      <c r="H86" s="108"/>
      <c r="I86" s="108" t="s">
        <v>77</v>
      </c>
    </row>
    <row r="87" spans="1:9" ht="45.75" thickBot="1">
      <c r="G87" s="109" t="s">
        <v>151</v>
      </c>
      <c r="H87" s="109"/>
      <c r="I87" s="109" t="s">
        <v>152</v>
      </c>
    </row>
    <row r="88" spans="1:9" ht="15.75" thickBot="1">
      <c r="G88" s="120">
        <f>SUM(G82)+G76+G60+G54+G46+G13</f>
        <v>0</v>
      </c>
      <c r="H88" s="118"/>
      <c r="I88" s="110">
        <f>SUM(I82,I76,I60,I54,I46,I13,)</f>
        <v>0</v>
      </c>
    </row>
    <row r="89" spans="1:9">
      <c r="G89" s="8"/>
    </row>
  </sheetData>
  <mergeCells count="10">
    <mergeCell ref="A2:I2"/>
    <mergeCell ref="A3:I3"/>
    <mergeCell ref="A1:I1"/>
    <mergeCell ref="G4:G5"/>
    <mergeCell ref="I4:I5"/>
    <mergeCell ref="A4:B5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scale="74" fitToHeight="8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kosztorys</vt:lpstr>
      <vt:lpstr>Arkusz1</vt:lpstr>
      <vt:lpstr>kosztorys!Obszar_wydruku</vt:lpstr>
    </vt:vector>
  </TitlesOfParts>
  <Company>Urząd Miasta Stołecznego Warszawy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Warmińska</dc:creator>
  <cp:lastModifiedBy>msk</cp:lastModifiedBy>
  <cp:lastPrinted>2018-11-22T08:32:52Z</cp:lastPrinted>
  <dcterms:created xsi:type="dcterms:W3CDTF">2017-08-08T06:51:13Z</dcterms:created>
  <dcterms:modified xsi:type="dcterms:W3CDTF">2018-11-22T08:36:26Z</dcterms:modified>
</cp:coreProperties>
</file>