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RZP\ITA\2020\56_2020_Dostawa gazu\Pytanie 1\"/>
    </mc:Choice>
  </mc:AlternateContent>
  <bookViews>
    <workbookView xWindow="0" yWindow="0" windowWidth="28800" windowHeight="12435"/>
  </bookViews>
  <sheets>
    <sheet name="Lista obiektów 2021-23" sheetId="2" r:id="rId1"/>
  </sheets>
  <definedNames>
    <definedName name="_xlnm.Print_Area" localSheetId="0">'Lista obiektów 2021-23'!$A$1:$O$81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5" i="2" l="1"/>
  <c r="D81" i="2"/>
  <c r="E75" i="2"/>
  <c r="P68" i="2"/>
  <c r="M68" i="2"/>
  <c r="K68" i="2"/>
  <c r="G75" i="2" s="1"/>
  <c r="G81" i="2" s="1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U32" i="2"/>
  <c r="N31" i="2"/>
  <c r="V31" i="2"/>
  <c r="N30" i="2"/>
  <c r="V30" i="2"/>
  <c r="N29" i="2"/>
  <c r="V29" i="2"/>
  <c r="N28" i="2"/>
  <c r="V28" i="2"/>
  <c r="N27" i="2"/>
  <c r="V27" i="2"/>
  <c r="N26" i="2"/>
  <c r="V26" i="2"/>
  <c r="N25" i="2"/>
  <c r="V24" i="2"/>
  <c r="N24" i="2"/>
  <c r="V23" i="2"/>
  <c r="N23" i="2"/>
  <c r="V22" i="2"/>
  <c r="N22" i="2"/>
  <c r="V21" i="2"/>
  <c r="N21" i="2"/>
  <c r="V20" i="2"/>
  <c r="N20" i="2"/>
  <c r="V19" i="2"/>
  <c r="N19" i="2"/>
  <c r="AM17" i="2"/>
  <c r="F78" i="2" s="1"/>
  <c r="V18" i="2"/>
  <c r="N18" i="2"/>
  <c r="AN16" i="2"/>
  <c r="V17" i="2"/>
  <c r="N17" i="2"/>
  <c r="AN15" i="2"/>
  <c r="V16" i="2"/>
  <c r="N16" i="2"/>
  <c r="AN14" i="2"/>
  <c r="AA15" i="2"/>
  <c r="E80" i="2" s="1"/>
  <c r="F80" i="2" s="1"/>
  <c r="V15" i="2"/>
  <c r="N15" i="2"/>
  <c r="AB14" i="2"/>
  <c r="V14" i="2"/>
  <c r="N14" i="2"/>
  <c r="AN13" i="2"/>
  <c r="AB13" i="2"/>
  <c r="V13" i="2"/>
  <c r="N13" i="2"/>
  <c r="AN12" i="2"/>
  <c r="AB12" i="2"/>
  <c r="V12" i="2"/>
  <c r="N12" i="2"/>
  <c r="AN11" i="2"/>
  <c r="AB11" i="2"/>
  <c r="V11" i="2"/>
  <c r="N11" i="2"/>
  <c r="AN10" i="2"/>
  <c r="AB10" i="2"/>
  <c r="V10" i="2"/>
  <c r="N10" i="2"/>
  <c r="AN9" i="2"/>
  <c r="AG9" i="2"/>
  <c r="E79" i="2" s="1"/>
  <c r="F79" i="2" s="1"/>
  <c r="AB9" i="2"/>
  <c r="V9" i="2"/>
  <c r="N9" i="2"/>
  <c r="AS8" i="2"/>
  <c r="E77" i="2" s="1"/>
  <c r="F77" i="2" s="1"/>
  <c r="AN8" i="2"/>
  <c r="AH8" i="2"/>
  <c r="AB8" i="2"/>
  <c r="V8" i="2"/>
  <c r="N8" i="2"/>
  <c r="AT7" i="2"/>
  <c r="AT8" i="2" s="1"/>
  <c r="AN7" i="2"/>
  <c r="AH7" i="2"/>
  <c r="AH9" i="2" s="1"/>
  <c r="AB7" i="2"/>
  <c r="AB15" i="2" s="1"/>
  <c r="V7" i="2"/>
  <c r="N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E4" i="2" s="1"/>
  <c r="AI6" i="2"/>
  <c r="W6" i="2"/>
  <c r="Q6" i="2"/>
  <c r="N6" i="2"/>
  <c r="N68" i="2" s="1"/>
  <c r="N4" i="2" s="1"/>
  <c r="M4" i="2"/>
  <c r="K4" i="2"/>
  <c r="AN17" i="2" l="1"/>
  <c r="V32" i="2"/>
  <c r="E81" i="2"/>
  <c r="F75" i="2"/>
  <c r="F81" i="2" s="1"/>
</calcChain>
</file>

<file path=xl/sharedStrings.xml><?xml version="1.0" encoding="utf-8"?>
<sst xmlns="http://schemas.openxmlformats.org/spreadsheetml/2006/main" count="682" uniqueCount="165">
  <si>
    <t xml:space="preserve">Załącznik A do SIWZ </t>
  </si>
  <si>
    <t>l.p.</t>
  </si>
  <si>
    <t xml:space="preserve">punkt odbioru </t>
  </si>
  <si>
    <t>adres/ulica</t>
  </si>
  <si>
    <t>nr</t>
  </si>
  <si>
    <t>kod</t>
  </si>
  <si>
    <t>miejscowość</t>
  </si>
  <si>
    <t>numer ewidencyjny/ PPG</t>
  </si>
  <si>
    <t>moc źródła</t>
  </si>
  <si>
    <t>taryfa</t>
  </si>
  <si>
    <t>moc umowna</t>
  </si>
  <si>
    <t>zmiana sprzedawcy</t>
  </si>
  <si>
    <t>nazwa OSD</t>
  </si>
  <si>
    <t>Kościuszki</t>
  </si>
  <si>
    <t>05-500</t>
  </si>
  <si>
    <t>Piaseczno</t>
  </si>
  <si>
    <t>PL0031925793</t>
  </si>
  <si>
    <t>W-5.1</t>
  </si>
  <si>
    <t>kolejna</t>
  </si>
  <si>
    <t>PSG Sp. z o.o.</t>
  </si>
  <si>
    <t>OSP Bobrowiec</t>
  </si>
  <si>
    <t>Mazowiecka</t>
  </si>
  <si>
    <t>05-502</t>
  </si>
  <si>
    <t>Bobrowiec</t>
  </si>
  <si>
    <t>W-3.6</t>
  </si>
  <si>
    <t>OSP Złotokłos</t>
  </si>
  <si>
    <t>3 Maja</t>
  </si>
  <si>
    <t>05-504</t>
  </si>
  <si>
    <t>Złotokłos</t>
  </si>
  <si>
    <t>W-4</t>
  </si>
  <si>
    <t>OSP Chojnów</t>
  </si>
  <si>
    <t>Klonowa</t>
  </si>
  <si>
    <t>05-532</t>
  </si>
  <si>
    <t>Baniocha</t>
  </si>
  <si>
    <t xml:space="preserve"> W-3.6 </t>
  </si>
  <si>
    <t>OSP Jazgarzew</t>
  </si>
  <si>
    <t>Główna</t>
  </si>
  <si>
    <t>Jazgarzew</t>
  </si>
  <si>
    <t xml:space="preserve"> W-1.1 </t>
  </si>
  <si>
    <t>OSP Bogatki</t>
  </si>
  <si>
    <t>Królewska</t>
  </si>
  <si>
    <t>Bogatki</t>
  </si>
  <si>
    <t>W-2.1</t>
  </si>
  <si>
    <t>Mrokowska</t>
  </si>
  <si>
    <t>21a</t>
  </si>
  <si>
    <t>Szczaki</t>
  </si>
  <si>
    <t>0588450161</t>
  </si>
  <si>
    <t>W-2.2</t>
  </si>
  <si>
    <t xml:space="preserve"> W-5.1 </t>
  </si>
  <si>
    <t>Malinowa</t>
  </si>
  <si>
    <t>05-503</t>
  </si>
  <si>
    <t>Mieszkowo</t>
  </si>
  <si>
    <t>Jemioły</t>
  </si>
  <si>
    <t>Wola Gołkowska</t>
  </si>
  <si>
    <t>Gołkowska</t>
  </si>
  <si>
    <t>Puławska</t>
  </si>
  <si>
    <t>Gościniec</t>
  </si>
  <si>
    <t>Dobra</t>
  </si>
  <si>
    <t>Runów</t>
  </si>
  <si>
    <t>4 kl. I</t>
  </si>
  <si>
    <t>4 kl. II</t>
  </si>
  <si>
    <t>4 kl. III</t>
  </si>
  <si>
    <t xml:space="preserve"> W-3.6</t>
  </si>
  <si>
    <t>2 kl. I</t>
  </si>
  <si>
    <t>2 kl. II</t>
  </si>
  <si>
    <t>2 kl. III</t>
  </si>
  <si>
    <t>Jerozolimska</t>
  </si>
  <si>
    <t>PL0031928900</t>
  </si>
  <si>
    <t>42a</t>
  </si>
  <si>
    <t>Kauna</t>
  </si>
  <si>
    <t xml:space="preserve"> W-4 </t>
  </si>
  <si>
    <t>Longinusa</t>
  </si>
  <si>
    <t>Jaworowa</t>
  </si>
  <si>
    <t>05-501</t>
  </si>
  <si>
    <t>Parkowa</t>
  </si>
  <si>
    <t>Głosków</t>
  </si>
  <si>
    <t>PL0031926448</t>
  </si>
  <si>
    <t>Młodych Wilcząt</t>
  </si>
  <si>
    <t>05-540</t>
  </si>
  <si>
    <t>Zalesie Górne</t>
  </si>
  <si>
    <t>PL0031923458</t>
  </si>
  <si>
    <t>Księcia Józefa</t>
  </si>
  <si>
    <t>Przesmyckiego</t>
  </si>
  <si>
    <t>100/101</t>
  </si>
  <si>
    <t>Sierakowskiego</t>
  </si>
  <si>
    <t>Nadarzyńska</t>
  </si>
  <si>
    <t>W-1.1</t>
  </si>
  <si>
    <t>pierwsza</t>
  </si>
  <si>
    <t>Nefrytowa</t>
  </si>
  <si>
    <t>PL0031927739</t>
  </si>
  <si>
    <t>Świętojańska</t>
  </si>
  <si>
    <t>PL0031927096</t>
  </si>
  <si>
    <t>Al. Kalin</t>
  </si>
  <si>
    <t>PL0031921787</t>
  </si>
  <si>
    <t>Al. Kasztanów</t>
  </si>
  <si>
    <t>PL0031926025</t>
  </si>
  <si>
    <t xml:space="preserve"> W-2.1 </t>
  </si>
  <si>
    <t>Millenium</t>
  </si>
  <si>
    <t>PL0031924611</t>
  </si>
  <si>
    <t>Sarenki</t>
  </si>
  <si>
    <t>PL0031926412</t>
  </si>
  <si>
    <t>PL0031926413</t>
  </si>
  <si>
    <t>Szkoła Podstawowa w Złotokłosie</t>
  </si>
  <si>
    <t>Traugutta</t>
  </si>
  <si>
    <t>PL0031925306</t>
  </si>
  <si>
    <t>Dworska</t>
  </si>
  <si>
    <t>05-510</t>
  </si>
  <si>
    <t>Konstancin-Jeziorna</t>
  </si>
  <si>
    <t>PL0031928302</t>
  </si>
  <si>
    <t>Szkolna</t>
  </si>
  <si>
    <t>PL0031921393</t>
  </si>
  <si>
    <t>Kameralna</t>
  </si>
  <si>
    <t>05-509</t>
  </si>
  <si>
    <t>PL0031922492</t>
  </si>
  <si>
    <t>PL0031927893</t>
  </si>
  <si>
    <t>Wł. Sikorskiego</t>
  </si>
  <si>
    <t>Fabryczna</t>
  </si>
  <si>
    <t>5825090913</t>
  </si>
  <si>
    <t>Przedszkole nr 1 w Piasecznie</t>
  </si>
  <si>
    <t>SUMA:</t>
  </si>
  <si>
    <t>,,Kompleksowa dostawa gazu ziemnego wysokometanowego (grupa E) w okresie od 01.01.2021 do 31.12.2023 ( 36 miesięcy), obejmująca sprzedaż i dystrybucję gazu dla potrzeb obiektów Gminy Piaseczno”</t>
  </si>
  <si>
    <t>Przedszkole nr 2 w Piasecznie</t>
  </si>
  <si>
    <t>Przedszkole nr 3 w Piasecznie</t>
  </si>
  <si>
    <t>Przedszkole nr 6 w Piasecznie</t>
  </si>
  <si>
    <t>Szkoła Podstawowa nr 1  im. Józefa Piłsudskiego w Piasecznie</t>
  </si>
  <si>
    <t>Szkoła Podstawowa nr 2 im. Ewy Krauze w Piasecznie</t>
  </si>
  <si>
    <t>Szkoła Podstawowa im. T. Kościuszki w Głoskowie</t>
  </si>
  <si>
    <t>Szkoła Podstawowa im. Wspólnej Europy w Zalesiu Górnym</t>
  </si>
  <si>
    <t>Szkoła Podstawowa im. ks. Jana Twardowskiego w Chylicach</t>
  </si>
  <si>
    <t>Szkoła Podstawowa im. Księdza Kardynała Stefana Wyszyńskiego Prymasa Tysiąclecia w Jazgarzewie</t>
  </si>
  <si>
    <t>Szkoła Podstawowa im. Janusza Korczaka w Józefosławiu</t>
  </si>
  <si>
    <t>Szkoła Podstawowa nr 3 im. Tadeusza Zawadzkiego "Zośki" w Piasecznie</t>
  </si>
  <si>
    <t>Szkoła Podstawowa nr 5 im. Krzysztofa Kamila Baczyńskiego w Piasecznie</t>
  </si>
  <si>
    <t>Przedszkole nr 4 w Piasecznie</t>
  </si>
  <si>
    <t>Przedszkole nr 7 w Piasecznie</t>
  </si>
  <si>
    <t>Przedszkole nr 8 w Piasecznie</t>
  </si>
  <si>
    <t>Przedszkole nr 9 w Piasecznie</t>
  </si>
  <si>
    <t>Przedszkole nr 10 w Piasecznie</t>
  </si>
  <si>
    <t>Przedszkole nr 11 w Piasecznie</t>
  </si>
  <si>
    <t xml:space="preserve">Szkoła Podstawowa nr 5 im. Krzysztofa Kamila Baczyńskiego w Piasecznie </t>
  </si>
  <si>
    <t>suma zużycia zużycia gazu MWh w okresie 12 m-cy</t>
  </si>
  <si>
    <t>szt.</t>
  </si>
  <si>
    <t>Lista punktów odbioru gazu objętych postępowaniem</t>
  </si>
  <si>
    <t>MWh</t>
  </si>
  <si>
    <t>zużycie gazu w okresie 12 i 36 m-cy</t>
  </si>
  <si>
    <t>Lista przyłączy gazowych (PPG) objętych postępowaniem:</t>
  </si>
  <si>
    <t>UMiG Piaseczno</t>
  </si>
  <si>
    <t>rodzaj źródła</t>
  </si>
  <si>
    <t>kocioł gazowy</t>
  </si>
  <si>
    <t>Świetlica</t>
  </si>
  <si>
    <t>UMiG Piaseczno + budynek mieszkalny</t>
  </si>
  <si>
    <t>Budynek mieszkalny</t>
  </si>
  <si>
    <t>kuchnia gazowa</t>
  </si>
  <si>
    <t>PODSUMOWANIE</t>
  </si>
  <si>
    <t>Grupa taryfowa</t>
  </si>
  <si>
    <t>Liczba PPG</t>
  </si>
  <si>
    <t>Zużycie 12M</t>
  </si>
  <si>
    <t xml:space="preserve">Moc umowna </t>
  </si>
  <si>
    <t>kWh/h</t>
  </si>
  <si>
    <t>Razem Gmina</t>
  </si>
  <si>
    <t>Urbanistów</t>
  </si>
  <si>
    <t>12M</t>
  </si>
  <si>
    <t>36M</t>
  </si>
  <si>
    <t>Zużycie 36M</t>
  </si>
  <si>
    <t>suma zużycia gazu MWh w okresie 36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</si>
</sst>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trike/>
      <sz val="11"/>
      <color indexed="8"/>
      <name val="Czcionka tekstu podstawowego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u/>
      <sz val="14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03">
    <xf numFmtId="0" fontId="0" fillId="0" borderId="0" xfId="0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/>
    <xf numFmtId="0" fontId="9" fillId="0" borderId="0" xfId="0" applyFont="1" applyFill="1" applyBorder="1" applyAlignment="1">
      <alignment horizontal="center"/>
    </xf>
    <xf numFmtId="3" fontId="9" fillId="0" borderId="7" xfId="2" applyNumberFormat="1" applyFont="1" applyFill="1" applyBorder="1" applyAlignment="1" applyProtection="1">
      <alignment horizontal="center" vertical="center" wrapText="1"/>
    </xf>
    <xf numFmtId="4" fontId="9" fillId="0" borderId="8" xfId="2" applyNumberFormat="1" applyFont="1" applyFill="1" applyBorder="1" applyAlignment="1" applyProtection="1">
      <alignment horizontal="center" vertical="center" wrapText="1" shrinkToFit="1"/>
    </xf>
    <xf numFmtId="4" fontId="9" fillId="0" borderId="8" xfId="2" applyNumberFormat="1" applyFont="1" applyFill="1" applyBorder="1" applyAlignment="1" applyProtection="1">
      <alignment horizontal="center" vertical="center" wrapText="1"/>
    </xf>
    <xf numFmtId="0" fontId="9" fillId="0" borderId="8" xfId="2" applyNumberFormat="1" applyFont="1" applyFill="1" applyBorder="1" applyAlignment="1" applyProtection="1">
      <alignment horizontal="center" vertical="center" wrapText="1"/>
    </xf>
    <xf numFmtId="2" fontId="9" fillId="0" borderId="8" xfId="1" applyNumberFormat="1" applyFont="1" applyFill="1" applyBorder="1" applyAlignment="1">
      <alignment horizontal="center" vertical="center" wrapText="1"/>
    </xf>
    <xf numFmtId="4" fontId="9" fillId="0" borderId="9" xfId="2" applyNumberFormat="1" applyFont="1" applyFill="1" applyBorder="1" applyAlignment="1">
      <alignment horizontal="center" vertical="center" wrapText="1"/>
    </xf>
    <xf numFmtId="4" fontId="9" fillId="0" borderId="0" xfId="2" applyNumberFormat="1" applyFont="1" applyFill="1" applyBorder="1" applyAlignment="1">
      <alignment horizontal="center" vertical="center" wrapText="1"/>
    </xf>
    <xf numFmtId="3" fontId="9" fillId="0" borderId="4" xfId="3" applyNumberFormat="1" applyFont="1" applyFill="1" applyBorder="1" applyAlignment="1">
      <alignment horizontal="center"/>
    </xf>
    <xf numFmtId="4" fontId="9" fillId="0" borderId="5" xfId="3" applyNumberFormat="1" applyFont="1" applyFill="1" applyBorder="1" applyAlignment="1">
      <alignment horizontal="left" vertical="center"/>
    </xf>
    <xf numFmtId="4" fontId="9" fillId="0" borderId="5" xfId="3" applyNumberFormat="1" applyFont="1" applyFill="1" applyBorder="1" applyAlignment="1">
      <alignment vertical="center"/>
    </xf>
    <xf numFmtId="0" fontId="9" fillId="0" borderId="5" xfId="3" applyNumberFormat="1" applyFont="1" applyFill="1" applyBorder="1" applyAlignment="1">
      <alignment horizontal="center" vertical="center"/>
    </xf>
    <xf numFmtId="4" fontId="9" fillId="0" borderId="5" xfId="3" applyNumberFormat="1" applyFont="1" applyFill="1" applyBorder="1" applyAlignment="1">
      <alignment horizontal="center" vertical="center"/>
    </xf>
    <xf numFmtId="0" fontId="9" fillId="0" borderId="5" xfId="3" applyNumberFormat="1" applyFont="1" applyFill="1" applyBorder="1" applyAlignment="1">
      <alignment horizontal="right" vertical="center"/>
    </xf>
    <xf numFmtId="2" fontId="9" fillId="0" borderId="5" xfId="1" applyNumberFormat="1" applyFont="1" applyFill="1" applyBorder="1" applyAlignment="1">
      <alignment horizontal="right" vertical="center"/>
    </xf>
    <xf numFmtId="2" fontId="9" fillId="0" borderId="5" xfId="1" applyNumberFormat="1" applyFont="1" applyFill="1" applyBorder="1" applyAlignment="1">
      <alignment horizontal="right"/>
    </xf>
    <xf numFmtId="4" fontId="9" fillId="0" borderId="6" xfId="3" applyNumberFormat="1" applyFont="1" applyFill="1" applyBorder="1" applyAlignment="1">
      <alignment horizontal="center"/>
    </xf>
    <xf numFmtId="4" fontId="9" fillId="0" borderId="0" xfId="3" applyNumberFormat="1" applyFont="1" applyFill="1" applyBorder="1" applyAlignment="1">
      <alignment horizontal="center"/>
    </xf>
    <xf numFmtId="3" fontId="9" fillId="0" borderId="2" xfId="3" applyNumberFormat="1" applyFont="1" applyFill="1" applyBorder="1" applyAlignment="1">
      <alignment horizontal="center"/>
    </xf>
    <xf numFmtId="4" fontId="9" fillId="0" borderId="1" xfId="3" applyNumberFormat="1" applyFont="1" applyFill="1" applyBorder="1" applyAlignment="1">
      <alignment horizontal="left" vertical="center"/>
    </xf>
    <xf numFmtId="0" fontId="9" fillId="0" borderId="1" xfId="3" applyNumberFormat="1" applyFont="1" applyFill="1" applyBorder="1" applyAlignment="1">
      <alignment horizontal="center" vertical="center"/>
    </xf>
    <xf numFmtId="4" fontId="9" fillId="0" borderId="1" xfId="3" applyNumberFormat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right" vertical="center"/>
    </xf>
    <xf numFmtId="2" fontId="9" fillId="0" borderId="1" xfId="1" applyNumberFormat="1" applyFont="1" applyFill="1" applyBorder="1" applyAlignment="1">
      <alignment horizontal="right" vertical="center"/>
    </xf>
    <xf numFmtId="2" fontId="9" fillId="0" borderId="1" xfId="1" applyNumberFormat="1" applyFont="1" applyFill="1" applyBorder="1" applyAlignment="1">
      <alignment horizontal="right"/>
    </xf>
    <xf numFmtId="4" fontId="9" fillId="0" borderId="3" xfId="3" applyNumberFormat="1" applyFont="1" applyFill="1" applyBorder="1" applyAlignment="1">
      <alignment horizontal="center"/>
    </xf>
    <xf numFmtId="49" fontId="9" fillId="0" borderId="1" xfId="3" applyNumberFormat="1" applyFont="1" applyFill="1" applyBorder="1" applyAlignment="1">
      <alignment horizontal="right" vertical="center"/>
    </xf>
    <xf numFmtId="0" fontId="9" fillId="0" borderId="1" xfId="3" applyNumberFormat="1" applyFont="1" applyFill="1" applyBorder="1" applyAlignment="1">
      <alignment horizontal="left" vertical="center"/>
    </xf>
    <xf numFmtId="0" fontId="9" fillId="0" borderId="3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Border="1" applyAlignment="1">
      <alignment horizontal="center" vertical="center"/>
    </xf>
    <xf numFmtId="4" fontId="9" fillId="0" borderId="1" xfId="3" applyNumberFormat="1" applyFont="1" applyFill="1" applyBorder="1" applyAlignment="1">
      <alignment vertical="center"/>
    </xf>
    <xf numFmtId="2" fontId="9" fillId="0" borderId="1" xfId="3" applyNumberFormat="1" applyFont="1" applyFill="1" applyBorder="1" applyAlignment="1">
      <alignment horizontal="right" vertic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2" fontId="9" fillId="0" borderId="1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/>
    <xf numFmtId="0" fontId="9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right"/>
    </xf>
    <xf numFmtId="2" fontId="9" fillId="0" borderId="0" xfId="0" applyNumberFormat="1" applyFont="1" applyFill="1"/>
    <xf numFmtId="0" fontId="11" fillId="0" borderId="0" xfId="0" applyFont="1" applyFill="1" applyAlignment="1">
      <alignment horizontal="right" vertical="center"/>
    </xf>
    <xf numFmtId="4" fontId="9" fillId="0" borderId="0" xfId="3" applyNumberFormat="1" applyFont="1" applyFill="1" applyBorder="1" applyAlignment="1">
      <alignment horizontal="center" vertical="center"/>
    </xf>
    <xf numFmtId="2" fontId="9" fillId="0" borderId="0" xfId="1" applyNumberFormat="1" applyFont="1" applyFill="1" applyBorder="1" applyAlignment="1">
      <alignment horizontal="right" vertical="center"/>
    </xf>
    <xf numFmtId="2" fontId="9" fillId="0" borderId="0" xfId="1" applyNumberFormat="1" applyFont="1" applyFill="1" applyBorder="1" applyAlignment="1">
      <alignment horizontal="right"/>
    </xf>
    <xf numFmtId="2" fontId="9" fillId="0" borderId="0" xfId="0" applyNumberFormat="1" applyFont="1" applyFill="1" applyBorder="1"/>
    <xf numFmtId="0" fontId="9" fillId="0" borderId="0" xfId="0" applyFont="1" applyFill="1" applyBorder="1"/>
    <xf numFmtId="2" fontId="9" fillId="0" borderId="0" xfId="3" applyNumberFormat="1" applyFont="1" applyFill="1" applyBorder="1" applyAlignment="1">
      <alignment horizontal="right" vertical="center"/>
    </xf>
    <xf numFmtId="4" fontId="9" fillId="0" borderId="7" xfId="2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2" fontId="9" fillId="0" borderId="3" xfId="1" applyNumberFormat="1" applyFont="1" applyFill="1" applyBorder="1" applyAlignment="1">
      <alignment horizontal="right"/>
    </xf>
    <xf numFmtId="4" fontId="9" fillId="0" borderId="2" xfId="3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2" fontId="9" fillId="0" borderId="16" xfId="0" applyNumberFormat="1" applyFont="1" applyFill="1" applyBorder="1"/>
    <xf numFmtId="2" fontId="9" fillId="0" borderId="17" xfId="1" applyNumberFormat="1" applyFont="1" applyFill="1" applyBorder="1" applyAlignment="1">
      <alignment horizontal="right"/>
    </xf>
    <xf numFmtId="0" fontId="9" fillId="0" borderId="2" xfId="3" applyNumberFormat="1" applyFont="1" applyFill="1" applyBorder="1" applyAlignment="1">
      <alignment horizontal="center" vertical="center"/>
    </xf>
    <xf numFmtId="4" fontId="9" fillId="0" borderId="15" xfId="3" applyNumberFormat="1" applyFont="1" applyFill="1" applyBorder="1" applyAlignment="1">
      <alignment horizontal="center" vertical="center"/>
    </xf>
    <xf numFmtId="0" fontId="9" fillId="0" borderId="16" xfId="3" applyNumberFormat="1" applyFont="1" applyFill="1" applyBorder="1" applyAlignment="1">
      <alignment horizontal="center" vertical="center"/>
    </xf>
    <xf numFmtId="4" fontId="9" fillId="0" borderId="16" xfId="3" applyNumberFormat="1" applyFont="1" applyFill="1" applyBorder="1" applyAlignment="1">
      <alignment horizontal="center" vertical="center"/>
    </xf>
    <xf numFmtId="2" fontId="9" fillId="0" borderId="16" xfId="1" applyNumberFormat="1" applyFont="1" applyFill="1" applyBorder="1" applyAlignment="1">
      <alignment horizontal="right" vertical="center"/>
    </xf>
    <xf numFmtId="2" fontId="9" fillId="0" borderId="16" xfId="3" applyNumberFormat="1" applyFont="1" applyFill="1" applyBorder="1" applyAlignment="1">
      <alignment horizontal="right" vertical="center"/>
    </xf>
    <xf numFmtId="2" fontId="5" fillId="0" borderId="14" xfId="0" applyNumberFormat="1" applyFont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9" fillId="0" borderId="9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/>
    </xf>
    <xf numFmtId="1" fontId="8" fillId="0" borderId="0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</cellXfs>
  <cellStyles count="4">
    <cellStyle name="Dziesiętny" xfId="1" builtinId="3"/>
    <cellStyle name="Normalny" xfId="0" builtinId="0"/>
    <cellStyle name="Normalny_Arkusz1" xfId="3"/>
    <cellStyle name="Normalny_Arkusz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1"/>
  <sheetViews>
    <sheetView tabSelected="1" zoomScale="90" zoomScaleNormal="90" workbookViewId="0">
      <selection activeCell="N4" sqref="N4"/>
    </sheetView>
  </sheetViews>
  <sheetFormatPr defaultRowHeight="16.5"/>
  <cols>
    <col min="1" max="1" width="5.7109375" style="20" customWidth="1"/>
    <col min="2" max="2" width="31.42578125" style="21" customWidth="1"/>
    <col min="3" max="3" width="15.7109375" style="22" customWidth="1"/>
    <col min="4" max="4" width="15.7109375" style="21" customWidth="1"/>
    <col min="5" max="6" width="10.7109375" style="20" customWidth="1"/>
    <col min="7" max="7" width="15.7109375" style="21" customWidth="1"/>
    <col min="8" max="8" width="15.7109375" style="62" customWidth="1"/>
    <col min="9" max="12" width="10.7109375" style="20" customWidth="1"/>
    <col min="13" max="13" width="12.7109375" style="66" customWidth="1"/>
    <col min="14" max="14" width="12.7109375" style="22" customWidth="1"/>
    <col min="15" max="16" width="15.7109375" style="20" customWidth="1"/>
    <col min="17" max="17" width="12.7109375" style="21" customWidth="1"/>
    <col min="18" max="18" width="8.7109375" style="21" customWidth="1"/>
    <col min="19" max="20" width="12.7109375" style="21" customWidth="1"/>
    <col min="21" max="21" width="8.7109375" style="21" customWidth="1"/>
    <col min="22" max="22" width="9.140625" style="21"/>
    <col min="23" max="23" width="12.7109375" style="21" customWidth="1"/>
    <col min="24" max="24" width="8.7109375" style="21" customWidth="1"/>
    <col min="25" max="26" width="12.7109375" style="21" customWidth="1"/>
    <col min="27" max="27" width="8.7109375" style="21" customWidth="1"/>
    <col min="28" max="16384" width="9.140625" style="21"/>
  </cols>
  <sheetData>
    <row r="1" spans="1:46" s="9" customFormat="1" ht="29.25" customHeight="1">
      <c r="A1" s="8"/>
      <c r="C1" s="96" t="s">
        <v>145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19"/>
      <c r="O1" s="67" t="s">
        <v>0</v>
      </c>
      <c r="P1" s="67"/>
    </row>
    <row r="2" spans="1:46" s="9" customFormat="1" ht="58.5" customHeight="1">
      <c r="A2" s="97" t="s">
        <v>120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3"/>
    </row>
    <row r="3" spans="1:46" s="9" customFormat="1" ht="27.75" customHeight="1">
      <c r="A3" s="8"/>
      <c r="C3" s="10"/>
      <c r="E3" s="14" t="s">
        <v>142</v>
      </c>
      <c r="F3" s="11"/>
      <c r="G3" s="12"/>
      <c r="H3" s="13"/>
      <c r="I3" s="11"/>
      <c r="J3" s="98" t="s">
        <v>10</v>
      </c>
      <c r="K3" s="98"/>
      <c r="L3" s="8"/>
      <c r="M3" s="99" t="s">
        <v>144</v>
      </c>
      <c r="N3" s="99"/>
      <c r="O3" s="99"/>
      <c r="P3" s="94"/>
      <c r="Q3" s="15"/>
      <c r="R3" s="15"/>
      <c r="S3" s="15"/>
      <c r="T3" s="15"/>
      <c r="U3" s="15"/>
      <c r="W3" s="15"/>
      <c r="X3" s="15"/>
      <c r="Y3" s="15"/>
      <c r="Z3" s="15"/>
      <c r="AA3" s="15"/>
    </row>
    <row r="4" spans="1:46" s="9" customFormat="1" ht="36" customHeight="1" thickBot="1">
      <c r="A4" s="12"/>
      <c r="B4" s="12"/>
      <c r="C4" s="12"/>
      <c r="D4" s="12"/>
      <c r="E4" s="16">
        <f>A67</f>
        <v>62</v>
      </c>
      <c r="F4" s="12" t="s">
        <v>141</v>
      </c>
      <c r="G4" s="12"/>
      <c r="H4" s="12"/>
      <c r="I4" s="12"/>
      <c r="J4" s="13" t="s">
        <v>158</v>
      </c>
      <c r="K4" s="92">
        <f>K68</f>
        <v>4662</v>
      </c>
      <c r="L4" s="18"/>
      <c r="M4" s="17">
        <f>M68</f>
        <v>8372</v>
      </c>
      <c r="N4" s="91">
        <f>N68</f>
        <v>25116</v>
      </c>
      <c r="O4" s="12" t="s">
        <v>143</v>
      </c>
      <c r="P4" s="12"/>
    </row>
    <row r="5" spans="1:46" ht="69.95" customHeight="1" thickBot="1">
      <c r="A5" s="24" t="s">
        <v>1</v>
      </c>
      <c r="B5" s="25" t="s">
        <v>2</v>
      </c>
      <c r="C5" s="25" t="s">
        <v>147</v>
      </c>
      <c r="D5" s="26" t="s">
        <v>3</v>
      </c>
      <c r="E5" s="27" t="s">
        <v>4</v>
      </c>
      <c r="F5" s="26" t="s">
        <v>5</v>
      </c>
      <c r="G5" s="26" t="s">
        <v>6</v>
      </c>
      <c r="H5" s="27" t="s">
        <v>7</v>
      </c>
      <c r="I5" s="27" t="s">
        <v>8</v>
      </c>
      <c r="J5" s="26" t="s">
        <v>9</v>
      </c>
      <c r="K5" s="27" t="s">
        <v>10</v>
      </c>
      <c r="L5" s="26" t="s">
        <v>11</v>
      </c>
      <c r="M5" s="28" t="s">
        <v>140</v>
      </c>
      <c r="N5" s="28" t="s">
        <v>164</v>
      </c>
      <c r="O5" s="29" t="s">
        <v>12</v>
      </c>
      <c r="P5" s="30"/>
    </row>
    <row r="6" spans="1:46" ht="15.75" customHeight="1" thickBot="1">
      <c r="A6" s="31">
        <v>1</v>
      </c>
      <c r="B6" s="32" t="s">
        <v>146</v>
      </c>
      <c r="C6" s="33" t="s">
        <v>148</v>
      </c>
      <c r="D6" s="32" t="s">
        <v>13</v>
      </c>
      <c r="E6" s="34">
        <v>5</v>
      </c>
      <c r="F6" s="35" t="s">
        <v>14</v>
      </c>
      <c r="G6" s="32" t="s">
        <v>15</v>
      </c>
      <c r="H6" s="36" t="s">
        <v>16</v>
      </c>
      <c r="I6" s="34">
        <v>350</v>
      </c>
      <c r="J6" s="35" t="s">
        <v>17</v>
      </c>
      <c r="K6" s="34">
        <v>373</v>
      </c>
      <c r="L6" s="35" t="s">
        <v>18</v>
      </c>
      <c r="M6" s="37">
        <v>378</v>
      </c>
      <c r="N6" s="38">
        <f>M6*3</f>
        <v>1134</v>
      </c>
      <c r="O6" s="39" t="s">
        <v>19</v>
      </c>
      <c r="P6" s="40">
        <v>378</v>
      </c>
      <c r="Q6" s="21">
        <f>SUM(Q7:Q31)</f>
        <v>25</v>
      </c>
      <c r="R6" s="74" t="s">
        <v>9</v>
      </c>
      <c r="S6" s="27" t="s">
        <v>10</v>
      </c>
      <c r="T6" s="26" t="s">
        <v>11</v>
      </c>
      <c r="U6" s="28" t="s">
        <v>161</v>
      </c>
      <c r="V6" s="90" t="s">
        <v>162</v>
      </c>
      <c r="W6" s="21">
        <f>SUM(W7:W14)</f>
        <v>8</v>
      </c>
      <c r="X6" s="74" t="s">
        <v>9</v>
      </c>
      <c r="Y6" s="27" t="s">
        <v>10</v>
      </c>
      <c r="Z6" s="26" t="s">
        <v>11</v>
      </c>
      <c r="AA6" s="28" t="s">
        <v>161</v>
      </c>
      <c r="AB6" s="90" t="s">
        <v>162</v>
      </c>
      <c r="AD6" s="74" t="s">
        <v>9</v>
      </c>
      <c r="AE6" s="27" t="s">
        <v>10</v>
      </c>
      <c r="AF6" s="26" t="s">
        <v>11</v>
      </c>
      <c r="AG6" s="28" t="s">
        <v>161</v>
      </c>
      <c r="AH6" s="90" t="s">
        <v>162</v>
      </c>
      <c r="AI6" s="21">
        <f>SUM(AI7:AI17)</f>
        <v>10</v>
      </c>
      <c r="AJ6" s="74" t="s">
        <v>9</v>
      </c>
      <c r="AK6" s="27" t="s">
        <v>10</v>
      </c>
      <c r="AL6" s="26" t="s">
        <v>11</v>
      </c>
      <c r="AM6" s="28" t="s">
        <v>161</v>
      </c>
      <c r="AN6" s="90" t="s">
        <v>162</v>
      </c>
      <c r="AP6" s="74" t="s">
        <v>9</v>
      </c>
      <c r="AQ6" s="27" t="s">
        <v>10</v>
      </c>
      <c r="AR6" s="26" t="s">
        <v>11</v>
      </c>
      <c r="AS6" s="28" t="s">
        <v>161</v>
      </c>
      <c r="AT6" s="90" t="s">
        <v>162</v>
      </c>
    </row>
    <row r="7" spans="1:46" ht="15.75" customHeight="1" thickBot="1">
      <c r="A7" s="41">
        <f>A6+1</f>
        <v>2</v>
      </c>
      <c r="B7" s="32" t="s">
        <v>146</v>
      </c>
      <c r="C7" s="33" t="s">
        <v>148</v>
      </c>
      <c r="D7" s="42" t="s">
        <v>90</v>
      </c>
      <c r="E7" s="43">
        <v>5</v>
      </c>
      <c r="F7" s="44" t="s">
        <v>14</v>
      </c>
      <c r="G7" s="42" t="s">
        <v>15</v>
      </c>
      <c r="H7" s="45"/>
      <c r="I7" s="43"/>
      <c r="J7" s="44" t="s">
        <v>24</v>
      </c>
      <c r="K7" s="43"/>
      <c r="L7" s="44" t="s">
        <v>87</v>
      </c>
      <c r="M7" s="46">
        <v>95</v>
      </c>
      <c r="N7" s="47">
        <f>M7*3</f>
        <v>285</v>
      </c>
      <c r="O7" s="48" t="s">
        <v>19</v>
      </c>
      <c r="P7" s="40"/>
      <c r="Q7" s="21">
        <v>1</v>
      </c>
      <c r="R7" s="77" t="s">
        <v>24</v>
      </c>
      <c r="S7" s="43"/>
      <c r="T7" s="44" t="s">
        <v>87</v>
      </c>
      <c r="U7" s="46">
        <v>95</v>
      </c>
      <c r="V7" s="76">
        <f t="shared" ref="V7:V25" si="0">U7*3</f>
        <v>285</v>
      </c>
      <c r="W7" s="21">
        <v>1</v>
      </c>
      <c r="X7" s="77" t="s">
        <v>29</v>
      </c>
      <c r="Y7" s="43"/>
      <c r="Z7" s="43" t="s">
        <v>18</v>
      </c>
      <c r="AA7" s="46">
        <v>109</v>
      </c>
      <c r="AB7" s="76">
        <f t="shared" ref="AB7:AB14" si="1">AA7*3</f>
        <v>327</v>
      </c>
      <c r="AD7" s="77" t="s">
        <v>38</v>
      </c>
      <c r="AE7" s="43"/>
      <c r="AF7" s="43" t="s">
        <v>18</v>
      </c>
      <c r="AG7" s="46">
        <v>1</v>
      </c>
      <c r="AH7" s="76">
        <f>AG7*3</f>
        <v>3</v>
      </c>
      <c r="AI7" s="21">
        <v>1</v>
      </c>
      <c r="AJ7" s="75" t="s">
        <v>42</v>
      </c>
      <c r="AK7" s="56"/>
      <c r="AL7" s="56" t="s">
        <v>18</v>
      </c>
      <c r="AM7" s="58">
        <v>10</v>
      </c>
      <c r="AN7" s="76">
        <f t="shared" ref="AN7:AN13" si="2">AM7*3</f>
        <v>30</v>
      </c>
      <c r="AP7" s="83" t="s">
        <v>47</v>
      </c>
      <c r="AQ7" s="84"/>
      <c r="AR7" s="85" t="s">
        <v>18</v>
      </c>
      <c r="AS7" s="86">
        <v>8</v>
      </c>
      <c r="AT7" s="81">
        <f>AS7*3</f>
        <v>24</v>
      </c>
    </row>
    <row r="8" spans="1:46" ht="17.25" thickBot="1">
      <c r="A8" s="41">
        <f>A7+1</f>
        <v>3</v>
      </c>
      <c r="B8" s="42" t="s">
        <v>20</v>
      </c>
      <c r="C8" s="33" t="s">
        <v>148</v>
      </c>
      <c r="D8" s="42" t="s">
        <v>21</v>
      </c>
      <c r="E8" s="43">
        <v>27</v>
      </c>
      <c r="F8" s="44" t="s">
        <v>22</v>
      </c>
      <c r="G8" s="42" t="s">
        <v>23</v>
      </c>
      <c r="H8" s="49">
        <v>5816741610</v>
      </c>
      <c r="I8" s="43">
        <v>49</v>
      </c>
      <c r="J8" s="44" t="s">
        <v>24</v>
      </c>
      <c r="K8" s="43"/>
      <c r="L8" s="43" t="s">
        <v>18</v>
      </c>
      <c r="M8" s="46">
        <v>65</v>
      </c>
      <c r="N8" s="47">
        <f t="shared" ref="N8:N67" si="3">M8*3</f>
        <v>195</v>
      </c>
      <c r="O8" s="48" t="s">
        <v>19</v>
      </c>
      <c r="P8" s="40"/>
      <c r="Q8" s="21">
        <v>1</v>
      </c>
      <c r="R8" s="77" t="s">
        <v>24</v>
      </c>
      <c r="S8" s="43"/>
      <c r="T8" s="43" t="s">
        <v>18</v>
      </c>
      <c r="U8" s="46">
        <v>65</v>
      </c>
      <c r="V8" s="76">
        <f t="shared" si="0"/>
        <v>195</v>
      </c>
      <c r="W8" s="21">
        <v>1</v>
      </c>
      <c r="X8" s="77" t="s">
        <v>29</v>
      </c>
      <c r="Y8" s="43"/>
      <c r="Z8" s="44" t="s">
        <v>18</v>
      </c>
      <c r="AA8" s="46">
        <v>217</v>
      </c>
      <c r="AB8" s="76">
        <f t="shared" si="1"/>
        <v>651</v>
      </c>
      <c r="AD8" s="78" t="s">
        <v>86</v>
      </c>
      <c r="AE8" s="79"/>
      <c r="AF8" s="79" t="s">
        <v>18</v>
      </c>
      <c r="AG8" s="80">
        <v>12</v>
      </c>
      <c r="AH8" s="81">
        <f>AG8*3</f>
        <v>36</v>
      </c>
      <c r="AI8" s="21">
        <v>1</v>
      </c>
      <c r="AJ8" s="75" t="s">
        <v>42</v>
      </c>
      <c r="AK8" s="56"/>
      <c r="AL8" s="56" t="s">
        <v>18</v>
      </c>
      <c r="AM8" s="58">
        <v>8</v>
      </c>
      <c r="AN8" s="76">
        <f t="shared" si="2"/>
        <v>24</v>
      </c>
      <c r="AP8" s="23"/>
      <c r="AQ8" s="23"/>
      <c r="AR8" s="23"/>
      <c r="AS8" s="71">
        <f>SUM(AS7)</f>
        <v>8</v>
      </c>
      <c r="AT8" s="70">
        <f>SUM(AT7)</f>
        <v>24</v>
      </c>
    </row>
    <row r="9" spans="1:46">
      <c r="A9" s="41">
        <f t="shared" ref="A9:A67" si="4">A8+1</f>
        <v>4</v>
      </c>
      <c r="B9" s="42" t="s">
        <v>25</v>
      </c>
      <c r="C9" s="33" t="s">
        <v>148</v>
      </c>
      <c r="D9" s="42" t="s">
        <v>26</v>
      </c>
      <c r="E9" s="43">
        <v>30</v>
      </c>
      <c r="F9" s="44" t="s">
        <v>27</v>
      </c>
      <c r="G9" s="42" t="s">
        <v>28</v>
      </c>
      <c r="H9" s="45">
        <v>6070451886</v>
      </c>
      <c r="I9" s="43">
        <v>85</v>
      </c>
      <c r="J9" s="44" t="s">
        <v>29</v>
      </c>
      <c r="K9" s="43"/>
      <c r="L9" s="43" t="s">
        <v>18</v>
      </c>
      <c r="M9" s="46">
        <v>109</v>
      </c>
      <c r="N9" s="47">
        <f t="shared" si="3"/>
        <v>327</v>
      </c>
      <c r="O9" s="48" t="s">
        <v>19</v>
      </c>
      <c r="P9" s="40"/>
      <c r="Q9" s="21">
        <v>1</v>
      </c>
      <c r="R9" s="77" t="s">
        <v>34</v>
      </c>
      <c r="S9" s="43"/>
      <c r="T9" s="43" t="s">
        <v>18</v>
      </c>
      <c r="U9" s="46">
        <v>54</v>
      </c>
      <c r="V9" s="76">
        <f t="shared" si="0"/>
        <v>162</v>
      </c>
      <c r="W9" s="21">
        <v>1</v>
      </c>
      <c r="X9" s="77" t="s">
        <v>70</v>
      </c>
      <c r="Y9" s="43"/>
      <c r="Z9" s="44" t="s">
        <v>18</v>
      </c>
      <c r="AA9" s="54">
        <v>122</v>
      </c>
      <c r="AB9" s="76">
        <f t="shared" si="1"/>
        <v>366</v>
      </c>
      <c r="AD9" s="68"/>
      <c r="AE9" s="52"/>
      <c r="AF9" s="52"/>
      <c r="AG9" s="69">
        <f>SUM(AG7:AG8)</f>
        <v>13</v>
      </c>
      <c r="AH9" s="70">
        <f>SUM(AH7:AH8)</f>
        <v>39</v>
      </c>
      <c r="AI9" s="21">
        <v>1</v>
      </c>
      <c r="AJ9" s="75" t="s">
        <v>96</v>
      </c>
      <c r="AK9" s="56"/>
      <c r="AL9" s="56" t="s">
        <v>18</v>
      </c>
      <c r="AM9" s="58">
        <v>22</v>
      </c>
      <c r="AN9" s="76">
        <f t="shared" si="2"/>
        <v>66</v>
      </c>
      <c r="AP9" s="23"/>
      <c r="AQ9" s="23"/>
      <c r="AR9" s="23"/>
      <c r="AS9" s="71"/>
      <c r="AT9" s="70"/>
    </row>
    <row r="10" spans="1:46">
      <c r="A10" s="41">
        <f t="shared" si="4"/>
        <v>5</v>
      </c>
      <c r="B10" s="42" t="s">
        <v>30</v>
      </c>
      <c r="C10" s="33" t="s">
        <v>148</v>
      </c>
      <c r="D10" s="42" t="s">
        <v>31</v>
      </c>
      <c r="E10" s="43">
        <v>16</v>
      </c>
      <c r="F10" s="44" t="s">
        <v>32</v>
      </c>
      <c r="G10" s="42" t="s">
        <v>33</v>
      </c>
      <c r="H10" s="45">
        <v>4319140869</v>
      </c>
      <c r="I10" s="43">
        <v>45</v>
      </c>
      <c r="J10" s="44" t="s">
        <v>34</v>
      </c>
      <c r="K10" s="43"/>
      <c r="L10" s="43" t="s">
        <v>18</v>
      </c>
      <c r="M10" s="46">
        <v>54</v>
      </c>
      <c r="N10" s="47">
        <f t="shared" si="3"/>
        <v>162</v>
      </c>
      <c r="O10" s="48" t="s">
        <v>19</v>
      </c>
      <c r="P10" s="40"/>
      <c r="Q10" s="21">
        <v>1</v>
      </c>
      <c r="R10" s="77" t="s">
        <v>34</v>
      </c>
      <c r="S10" s="43"/>
      <c r="T10" s="43" t="s">
        <v>18</v>
      </c>
      <c r="U10" s="46">
        <v>76</v>
      </c>
      <c r="V10" s="76">
        <f t="shared" si="0"/>
        <v>228</v>
      </c>
      <c r="W10" s="21">
        <v>1</v>
      </c>
      <c r="X10" s="77" t="s">
        <v>29</v>
      </c>
      <c r="Y10" s="43"/>
      <c r="Z10" s="44" t="s">
        <v>18</v>
      </c>
      <c r="AA10" s="46">
        <v>110</v>
      </c>
      <c r="AB10" s="76">
        <f t="shared" si="1"/>
        <v>330</v>
      </c>
      <c r="AD10" s="68"/>
      <c r="AE10" s="52"/>
      <c r="AF10" s="52"/>
      <c r="AG10" s="69"/>
      <c r="AH10" s="70"/>
      <c r="AI10" s="21">
        <v>1</v>
      </c>
      <c r="AJ10" s="75" t="s">
        <v>96</v>
      </c>
      <c r="AK10" s="56"/>
      <c r="AL10" s="56" t="s">
        <v>18</v>
      </c>
      <c r="AM10" s="58">
        <v>4</v>
      </c>
      <c r="AN10" s="76">
        <f t="shared" si="2"/>
        <v>12</v>
      </c>
      <c r="AP10" s="23"/>
      <c r="AQ10" s="23"/>
      <c r="AR10" s="23"/>
      <c r="AS10" s="71"/>
      <c r="AT10" s="70"/>
    </row>
    <row r="11" spans="1:46">
      <c r="A11" s="41">
        <f t="shared" si="4"/>
        <v>6</v>
      </c>
      <c r="B11" s="42" t="s">
        <v>35</v>
      </c>
      <c r="C11" s="33" t="s">
        <v>148</v>
      </c>
      <c r="D11" s="42" t="s">
        <v>36</v>
      </c>
      <c r="E11" s="43">
        <v>31</v>
      </c>
      <c r="F11" s="44" t="s">
        <v>22</v>
      </c>
      <c r="G11" s="42" t="s">
        <v>37</v>
      </c>
      <c r="H11" s="45">
        <v>7261861769</v>
      </c>
      <c r="I11" s="43">
        <v>35</v>
      </c>
      <c r="J11" s="44" t="s">
        <v>34</v>
      </c>
      <c r="K11" s="43"/>
      <c r="L11" s="43" t="s">
        <v>18</v>
      </c>
      <c r="M11" s="46">
        <v>76</v>
      </c>
      <c r="N11" s="47">
        <f t="shared" si="3"/>
        <v>228</v>
      </c>
      <c r="O11" s="48" t="s">
        <v>19</v>
      </c>
      <c r="P11" s="40"/>
      <c r="Q11" s="21">
        <v>1</v>
      </c>
      <c r="R11" s="77" t="s">
        <v>34</v>
      </c>
      <c r="S11" s="43"/>
      <c r="T11" s="43" t="s">
        <v>18</v>
      </c>
      <c r="U11" s="46">
        <v>53</v>
      </c>
      <c r="V11" s="76">
        <f t="shared" si="0"/>
        <v>159</v>
      </c>
      <c r="W11" s="21">
        <v>1</v>
      </c>
      <c r="X11" s="75" t="s">
        <v>70</v>
      </c>
      <c r="Y11" s="56"/>
      <c r="Z11" s="56" t="s">
        <v>18</v>
      </c>
      <c r="AA11" s="58">
        <v>142</v>
      </c>
      <c r="AB11" s="76">
        <f t="shared" si="1"/>
        <v>426</v>
      </c>
      <c r="AD11" s="68"/>
      <c r="AE11" s="52"/>
      <c r="AF11" s="52"/>
      <c r="AG11" s="69"/>
      <c r="AH11" s="70"/>
      <c r="AI11" s="21">
        <v>1</v>
      </c>
      <c r="AJ11" s="75" t="s">
        <v>96</v>
      </c>
      <c r="AK11" s="56"/>
      <c r="AL11" s="56" t="s">
        <v>18</v>
      </c>
      <c r="AM11" s="58">
        <v>7</v>
      </c>
      <c r="AN11" s="76">
        <f t="shared" si="2"/>
        <v>21</v>
      </c>
      <c r="AP11" s="23"/>
      <c r="AQ11" s="23"/>
      <c r="AR11" s="23"/>
      <c r="AS11" s="71"/>
      <c r="AT11" s="70"/>
    </row>
    <row r="12" spans="1:46">
      <c r="A12" s="41">
        <f t="shared" si="4"/>
        <v>7</v>
      </c>
      <c r="B12" s="42" t="s">
        <v>35</v>
      </c>
      <c r="C12" s="33" t="s">
        <v>152</v>
      </c>
      <c r="D12" s="42" t="s">
        <v>36</v>
      </c>
      <c r="E12" s="43">
        <v>31</v>
      </c>
      <c r="F12" s="44" t="s">
        <v>22</v>
      </c>
      <c r="G12" s="42" t="s">
        <v>37</v>
      </c>
      <c r="H12" s="45">
        <v>7261861730</v>
      </c>
      <c r="I12" s="43"/>
      <c r="J12" s="44" t="s">
        <v>38</v>
      </c>
      <c r="K12" s="43"/>
      <c r="L12" s="43" t="s">
        <v>18</v>
      </c>
      <c r="M12" s="46">
        <v>1</v>
      </c>
      <c r="N12" s="47">
        <f t="shared" si="3"/>
        <v>3</v>
      </c>
      <c r="O12" s="48" t="s">
        <v>19</v>
      </c>
      <c r="P12" s="40"/>
      <c r="Q12" s="21">
        <v>1</v>
      </c>
      <c r="R12" s="77" t="s">
        <v>24</v>
      </c>
      <c r="S12" s="43"/>
      <c r="T12" s="44" t="s">
        <v>18</v>
      </c>
      <c r="U12" s="46">
        <v>15</v>
      </c>
      <c r="V12" s="76">
        <f t="shared" si="0"/>
        <v>45</v>
      </c>
      <c r="W12" s="21">
        <v>1</v>
      </c>
      <c r="X12" s="75" t="s">
        <v>70</v>
      </c>
      <c r="Y12" s="56"/>
      <c r="Z12" s="56" t="s">
        <v>18</v>
      </c>
      <c r="AA12" s="58">
        <v>125</v>
      </c>
      <c r="AB12" s="76">
        <f t="shared" si="1"/>
        <v>375</v>
      </c>
      <c r="AD12" s="68"/>
      <c r="AE12" s="52"/>
      <c r="AF12" s="52"/>
      <c r="AG12" s="69"/>
      <c r="AH12" s="70"/>
      <c r="AI12" s="21">
        <v>1</v>
      </c>
      <c r="AJ12" s="75" t="s">
        <v>96</v>
      </c>
      <c r="AK12" s="56"/>
      <c r="AL12" s="56" t="s">
        <v>18</v>
      </c>
      <c r="AM12" s="58">
        <v>10</v>
      </c>
      <c r="AN12" s="76">
        <f t="shared" si="2"/>
        <v>30</v>
      </c>
      <c r="AP12" s="23"/>
      <c r="AQ12" s="23"/>
      <c r="AR12" s="23"/>
      <c r="AS12" s="71"/>
      <c r="AT12" s="70"/>
    </row>
    <row r="13" spans="1:46">
      <c r="A13" s="41">
        <f t="shared" si="4"/>
        <v>8</v>
      </c>
      <c r="B13" s="42" t="s">
        <v>39</v>
      </c>
      <c r="C13" s="33" t="s">
        <v>148</v>
      </c>
      <c r="D13" s="42" t="s">
        <v>40</v>
      </c>
      <c r="E13" s="43">
        <v>91</v>
      </c>
      <c r="F13" s="44" t="s">
        <v>22</v>
      </c>
      <c r="G13" s="42" t="s">
        <v>41</v>
      </c>
      <c r="H13" s="45">
        <v>6273570784</v>
      </c>
      <c r="I13" s="43">
        <v>32</v>
      </c>
      <c r="J13" s="44" t="s">
        <v>34</v>
      </c>
      <c r="K13" s="43"/>
      <c r="L13" s="43" t="s">
        <v>18</v>
      </c>
      <c r="M13" s="46">
        <v>53</v>
      </c>
      <c r="N13" s="47">
        <f t="shared" si="3"/>
        <v>159</v>
      </c>
      <c r="O13" s="48" t="s">
        <v>19</v>
      </c>
      <c r="P13" s="40"/>
      <c r="Q13" s="21">
        <v>1</v>
      </c>
      <c r="R13" s="77" t="s">
        <v>24</v>
      </c>
      <c r="S13" s="43"/>
      <c r="T13" s="44" t="s">
        <v>18</v>
      </c>
      <c r="U13" s="46">
        <v>33</v>
      </c>
      <c r="V13" s="76">
        <f t="shared" si="0"/>
        <v>99</v>
      </c>
      <c r="W13" s="21">
        <v>1</v>
      </c>
      <c r="X13" s="77" t="s">
        <v>29</v>
      </c>
      <c r="Y13" s="43"/>
      <c r="Z13" s="44" t="s">
        <v>18</v>
      </c>
      <c r="AA13" s="46">
        <v>200</v>
      </c>
      <c r="AB13" s="76">
        <f t="shared" si="1"/>
        <v>600</v>
      </c>
      <c r="AD13" s="72"/>
      <c r="AE13" s="72"/>
      <c r="AF13" s="72"/>
      <c r="AG13" s="72"/>
      <c r="AH13" s="72"/>
      <c r="AI13" s="21">
        <v>1</v>
      </c>
      <c r="AJ13" s="75" t="s">
        <v>96</v>
      </c>
      <c r="AK13" s="56"/>
      <c r="AL13" s="56" t="s">
        <v>18</v>
      </c>
      <c r="AM13" s="58">
        <v>5</v>
      </c>
      <c r="AN13" s="76">
        <f t="shared" si="2"/>
        <v>15</v>
      </c>
      <c r="AP13" s="23"/>
      <c r="AQ13" s="23"/>
      <c r="AR13" s="23"/>
      <c r="AS13" s="71"/>
      <c r="AT13" s="70"/>
    </row>
    <row r="14" spans="1:46" ht="17.25" thickBot="1">
      <c r="A14" s="41">
        <f t="shared" si="4"/>
        <v>9</v>
      </c>
      <c r="B14" s="42" t="s">
        <v>149</v>
      </c>
      <c r="C14" s="33" t="s">
        <v>148</v>
      </c>
      <c r="D14" s="42" t="s">
        <v>43</v>
      </c>
      <c r="E14" s="43" t="s">
        <v>44</v>
      </c>
      <c r="F14" s="44" t="s">
        <v>27</v>
      </c>
      <c r="G14" s="42" t="s">
        <v>45</v>
      </c>
      <c r="H14" s="45" t="s">
        <v>46</v>
      </c>
      <c r="I14" s="43">
        <v>20</v>
      </c>
      <c r="J14" s="44" t="s">
        <v>47</v>
      </c>
      <c r="K14" s="43"/>
      <c r="L14" s="44" t="s">
        <v>18</v>
      </c>
      <c r="M14" s="46">
        <v>8</v>
      </c>
      <c r="N14" s="47">
        <f t="shared" si="3"/>
        <v>24</v>
      </c>
      <c r="O14" s="48" t="s">
        <v>19</v>
      </c>
      <c r="P14" s="40"/>
      <c r="Q14" s="21">
        <v>1</v>
      </c>
      <c r="R14" s="77" t="s">
        <v>24</v>
      </c>
      <c r="S14" s="43"/>
      <c r="T14" s="44" t="s">
        <v>18</v>
      </c>
      <c r="U14" s="46">
        <v>13</v>
      </c>
      <c r="V14" s="76">
        <f t="shared" si="0"/>
        <v>39</v>
      </c>
      <c r="W14" s="21">
        <v>1</v>
      </c>
      <c r="X14" s="83" t="s">
        <v>29</v>
      </c>
      <c r="Y14" s="84"/>
      <c r="Z14" s="85" t="s">
        <v>18</v>
      </c>
      <c r="AA14" s="87">
        <v>202</v>
      </c>
      <c r="AB14" s="81">
        <f t="shared" si="1"/>
        <v>606</v>
      </c>
      <c r="AD14" s="68"/>
      <c r="AE14" s="52"/>
      <c r="AF14" s="52"/>
      <c r="AG14" s="69"/>
      <c r="AH14" s="70"/>
      <c r="AI14" s="21">
        <v>1</v>
      </c>
      <c r="AJ14" s="77" t="s">
        <v>42</v>
      </c>
      <c r="AK14" s="43"/>
      <c r="AL14" s="44" t="s">
        <v>18</v>
      </c>
      <c r="AM14" s="46">
        <v>8</v>
      </c>
      <c r="AN14" s="76">
        <f>AM14*3</f>
        <v>24</v>
      </c>
      <c r="AP14" s="23"/>
      <c r="AQ14" s="23"/>
      <c r="AR14" s="23"/>
      <c r="AS14" s="71"/>
      <c r="AT14" s="70"/>
    </row>
    <row r="15" spans="1:46">
      <c r="A15" s="41">
        <f t="shared" si="4"/>
        <v>10</v>
      </c>
      <c r="B15" s="42" t="s">
        <v>149</v>
      </c>
      <c r="C15" s="33" t="s">
        <v>148</v>
      </c>
      <c r="D15" s="42" t="s">
        <v>49</v>
      </c>
      <c r="E15" s="43">
        <v>10</v>
      </c>
      <c r="F15" s="44" t="s">
        <v>50</v>
      </c>
      <c r="G15" s="42" t="s">
        <v>51</v>
      </c>
      <c r="H15" s="45">
        <v>8223201100</v>
      </c>
      <c r="I15" s="43">
        <v>20</v>
      </c>
      <c r="J15" s="44" t="s">
        <v>24</v>
      </c>
      <c r="K15" s="43"/>
      <c r="L15" s="44" t="s">
        <v>18</v>
      </c>
      <c r="M15" s="46">
        <v>15</v>
      </c>
      <c r="N15" s="47">
        <f t="shared" si="3"/>
        <v>45</v>
      </c>
      <c r="O15" s="48" t="s">
        <v>19</v>
      </c>
      <c r="P15" s="40"/>
      <c r="Q15" s="21">
        <v>1</v>
      </c>
      <c r="R15" s="77" t="s">
        <v>24</v>
      </c>
      <c r="S15" s="43"/>
      <c r="T15" s="44" t="s">
        <v>18</v>
      </c>
      <c r="U15" s="46">
        <v>20</v>
      </c>
      <c r="V15" s="76">
        <f t="shared" si="0"/>
        <v>60</v>
      </c>
      <c r="X15" s="68"/>
      <c r="Y15" s="52"/>
      <c r="Z15" s="68"/>
      <c r="AA15" s="69">
        <f>SUM(AA7:AA14)</f>
        <v>1227</v>
      </c>
      <c r="AB15" s="70">
        <f>SUM(AB7:AB14)</f>
        <v>3681</v>
      </c>
      <c r="AD15" s="68"/>
      <c r="AE15" s="52"/>
      <c r="AF15" s="68"/>
      <c r="AG15" s="69"/>
      <c r="AH15" s="70"/>
      <c r="AI15" s="21">
        <v>1</v>
      </c>
      <c r="AJ15" s="77" t="s">
        <v>42</v>
      </c>
      <c r="AK15" s="43"/>
      <c r="AL15" s="44" t="s">
        <v>18</v>
      </c>
      <c r="AM15" s="46">
        <v>17</v>
      </c>
      <c r="AN15" s="76">
        <f>AM15*3</f>
        <v>51</v>
      </c>
      <c r="AP15" s="23"/>
      <c r="AQ15" s="23"/>
      <c r="AR15" s="23"/>
      <c r="AS15" s="71"/>
      <c r="AT15" s="70"/>
    </row>
    <row r="16" spans="1:46" ht="17.25" thickBot="1">
      <c r="A16" s="41">
        <f t="shared" si="4"/>
        <v>11</v>
      </c>
      <c r="B16" s="42" t="s">
        <v>149</v>
      </c>
      <c r="C16" s="33" t="s">
        <v>148</v>
      </c>
      <c r="D16" s="42" t="s">
        <v>52</v>
      </c>
      <c r="E16" s="43">
        <v>11</v>
      </c>
      <c r="F16" s="44" t="s">
        <v>50</v>
      </c>
      <c r="G16" s="42" t="s">
        <v>53</v>
      </c>
      <c r="H16" s="45">
        <v>1576351243</v>
      </c>
      <c r="I16" s="43">
        <v>25</v>
      </c>
      <c r="J16" s="44" t="s">
        <v>24</v>
      </c>
      <c r="K16" s="43"/>
      <c r="L16" s="44" t="s">
        <v>18</v>
      </c>
      <c r="M16" s="46">
        <v>33</v>
      </c>
      <c r="N16" s="47">
        <f t="shared" si="3"/>
        <v>99</v>
      </c>
      <c r="O16" s="48" t="s">
        <v>19</v>
      </c>
      <c r="P16" s="40"/>
      <c r="Q16" s="21">
        <v>1</v>
      </c>
      <c r="R16" s="82" t="s">
        <v>24</v>
      </c>
      <c r="S16" s="43"/>
      <c r="T16" s="44" t="s">
        <v>18</v>
      </c>
      <c r="U16" s="46">
        <v>15</v>
      </c>
      <c r="V16" s="76">
        <f t="shared" si="0"/>
        <v>45</v>
      </c>
      <c r="X16" s="68"/>
      <c r="Y16" s="52"/>
      <c r="Z16" s="68"/>
      <c r="AA16" s="69"/>
      <c r="AB16" s="70"/>
      <c r="AD16" s="68"/>
      <c r="AE16" s="52"/>
      <c r="AF16" s="68"/>
      <c r="AG16" s="69"/>
      <c r="AH16" s="70"/>
      <c r="AI16" s="21">
        <v>1</v>
      </c>
      <c r="AJ16" s="83" t="s">
        <v>42</v>
      </c>
      <c r="AK16" s="84"/>
      <c r="AL16" s="85" t="s">
        <v>18</v>
      </c>
      <c r="AM16" s="86">
        <v>9</v>
      </c>
      <c r="AN16" s="81">
        <f>AM16*3</f>
        <v>27</v>
      </c>
      <c r="AP16" s="68"/>
      <c r="AQ16" s="52"/>
      <c r="AR16" s="68"/>
      <c r="AS16" s="69"/>
      <c r="AT16" s="70"/>
    </row>
    <row r="17" spans="1:46">
      <c r="A17" s="41">
        <f t="shared" si="4"/>
        <v>12</v>
      </c>
      <c r="B17" s="42" t="s">
        <v>149</v>
      </c>
      <c r="C17" s="33" t="s">
        <v>148</v>
      </c>
      <c r="D17" s="42" t="s">
        <v>54</v>
      </c>
      <c r="E17" s="43">
        <v>41</v>
      </c>
      <c r="F17" s="44" t="s">
        <v>50</v>
      </c>
      <c r="G17" s="42" t="s">
        <v>15</v>
      </c>
      <c r="H17" s="45">
        <v>2221171843</v>
      </c>
      <c r="I17" s="43">
        <v>24</v>
      </c>
      <c r="J17" s="44" t="s">
        <v>24</v>
      </c>
      <c r="K17" s="43"/>
      <c r="L17" s="44" t="s">
        <v>18</v>
      </c>
      <c r="M17" s="46">
        <v>13</v>
      </c>
      <c r="N17" s="47">
        <f t="shared" si="3"/>
        <v>39</v>
      </c>
      <c r="O17" s="48" t="s">
        <v>19</v>
      </c>
      <c r="P17" s="40"/>
      <c r="Q17" s="21">
        <v>1</v>
      </c>
      <c r="R17" s="77" t="s">
        <v>24</v>
      </c>
      <c r="S17" s="43"/>
      <c r="T17" s="44" t="s">
        <v>18</v>
      </c>
      <c r="U17" s="46">
        <v>30</v>
      </c>
      <c r="V17" s="76">
        <f t="shared" si="0"/>
        <v>90</v>
      </c>
      <c r="X17" s="68"/>
      <c r="Y17" s="52"/>
      <c r="Z17" s="68"/>
      <c r="AA17" s="69"/>
      <c r="AB17" s="70"/>
      <c r="AD17" s="68"/>
      <c r="AE17" s="52"/>
      <c r="AF17" s="68"/>
      <c r="AG17" s="69"/>
      <c r="AH17" s="70"/>
      <c r="AM17" s="66">
        <f>SUM(AM7:AM16)</f>
        <v>100</v>
      </c>
      <c r="AN17" s="66">
        <f>SUM(AN7:AN16)</f>
        <v>300</v>
      </c>
      <c r="AP17" s="68"/>
      <c r="AQ17" s="52"/>
      <c r="AR17" s="68"/>
      <c r="AS17" s="69"/>
      <c r="AT17" s="70"/>
    </row>
    <row r="18" spans="1:46">
      <c r="A18" s="41">
        <f t="shared" si="4"/>
        <v>13</v>
      </c>
      <c r="B18" s="42" t="s">
        <v>149</v>
      </c>
      <c r="C18" s="33" t="s">
        <v>148</v>
      </c>
      <c r="D18" s="42" t="s">
        <v>55</v>
      </c>
      <c r="E18" s="43">
        <v>16</v>
      </c>
      <c r="F18" s="44" t="s">
        <v>14</v>
      </c>
      <c r="G18" s="42" t="s">
        <v>15</v>
      </c>
      <c r="H18" s="45">
        <v>9707351796</v>
      </c>
      <c r="I18" s="43">
        <v>24</v>
      </c>
      <c r="J18" s="44" t="s">
        <v>24</v>
      </c>
      <c r="K18" s="43"/>
      <c r="L18" s="44" t="s">
        <v>18</v>
      </c>
      <c r="M18" s="46">
        <v>20</v>
      </c>
      <c r="N18" s="47">
        <f t="shared" si="3"/>
        <v>60</v>
      </c>
      <c r="O18" s="48" t="s">
        <v>19</v>
      </c>
      <c r="P18" s="40"/>
      <c r="Q18" s="21">
        <v>1</v>
      </c>
      <c r="R18" s="77" t="s">
        <v>24</v>
      </c>
      <c r="S18" s="43"/>
      <c r="T18" s="44" t="s">
        <v>18</v>
      </c>
      <c r="U18" s="46">
        <v>84</v>
      </c>
      <c r="V18" s="76">
        <f t="shared" si="0"/>
        <v>252</v>
      </c>
      <c r="X18" s="68"/>
      <c r="Y18" s="52"/>
      <c r="Z18" s="68"/>
      <c r="AA18" s="69"/>
      <c r="AB18" s="70"/>
      <c r="AD18" s="68"/>
      <c r="AE18" s="52"/>
      <c r="AF18" s="68"/>
      <c r="AG18" s="69"/>
      <c r="AH18" s="70"/>
      <c r="AP18" s="68"/>
      <c r="AQ18" s="52"/>
      <c r="AR18" s="68"/>
      <c r="AS18" s="69"/>
      <c r="AT18" s="70"/>
    </row>
    <row r="19" spans="1:46">
      <c r="A19" s="41">
        <f t="shared" si="4"/>
        <v>14</v>
      </c>
      <c r="B19" s="42" t="s">
        <v>149</v>
      </c>
      <c r="C19" s="33" t="s">
        <v>148</v>
      </c>
      <c r="D19" s="50" t="s">
        <v>56</v>
      </c>
      <c r="E19" s="43">
        <v>35</v>
      </c>
      <c r="F19" s="43" t="s">
        <v>50</v>
      </c>
      <c r="G19" s="50" t="s">
        <v>53</v>
      </c>
      <c r="H19" s="45">
        <v>7502801141</v>
      </c>
      <c r="I19" s="43">
        <v>35</v>
      </c>
      <c r="J19" s="43" t="s">
        <v>24</v>
      </c>
      <c r="K19" s="43"/>
      <c r="L19" s="44" t="s">
        <v>18</v>
      </c>
      <c r="M19" s="46">
        <v>15</v>
      </c>
      <c r="N19" s="47">
        <f t="shared" si="3"/>
        <v>45</v>
      </c>
      <c r="O19" s="51" t="s">
        <v>19</v>
      </c>
      <c r="P19" s="52"/>
      <c r="Q19" s="21">
        <v>1</v>
      </c>
      <c r="R19" s="77" t="s">
        <v>62</v>
      </c>
      <c r="S19" s="43"/>
      <c r="T19" s="44" t="s">
        <v>18</v>
      </c>
      <c r="U19" s="46">
        <v>20</v>
      </c>
      <c r="V19" s="76">
        <f t="shared" si="0"/>
        <v>60</v>
      </c>
      <c r="X19" s="68"/>
      <c r="Y19" s="52"/>
      <c r="Z19" s="68"/>
      <c r="AA19" s="69"/>
      <c r="AB19" s="70"/>
      <c r="AD19" s="68"/>
      <c r="AE19" s="52"/>
      <c r="AF19" s="68"/>
      <c r="AG19" s="69"/>
      <c r="AH19" s="70"/>
    </row>
    <row r="20" spans="1:46">
      <c r="A20" s="41">
        <f t="shared" si="4"/>
        <v>15</v>
      </c>
      <c r="B20" s="42" t="s">
        <v>149</v>
      </c>
      <c r="C20" s="33" t="s">
        <v>148</v>
      </c>
      <c r="D20" s="42" t="s">
        <v>57</v>
      </c>
      <c r="E20" s="43">
        <v>63</v>
      </c>
      <c r="F20" s="44" t="s">
        <v>27</v>
      </c>
      <c r="G20" s="42" t="s">
        <v>58</v>
      </c>
      <c r="H20" s="45">
        <v>8556104671</v>
      </c>
      <c r="I20" s="43">
        <v>40</v>
      </c>
      <c r="J20" s="44" t="s">
        <v>24</v>
      </c>
      <c r="K20" s="43"/>
      <c r="L20" s="44" t="s">
        <v>18</v>
      </c>
      <c r="M20" s="46">
        <v>30</v>
      </c>
      <c r="N20" s="47">
        <f t="shared" si="3"/>
        <v>90</v>
      </c>
      <c r="O20" s="48" t="s">
        <v>19</v>
      </c>
      <c r="P20" s="40"/>
      <c r="Q20" s="21">
        <v>1</v>
      </c>
      <c r="R20" s="75" t="s">
        <v>24</v>
      </c>
      <c r="S20" s="56"/>
      <c r="T20" s="56" t="s">
        <v>18</v>
      </c>
      <c r="U20" s="58">
        <v>61</v>
      </c>
      <c r="V20" s="76">
        <f t="shared" si="0"/>
        <v>183</v>
      </c>
      <c r="X20" s="52"/>
      <c r="Y20" s="52"/>
      <c r="Z20" s="68"/>
      <c r="AA20" s="69"/>
      <c r="AB20" s="70"/>
      <c r="AD20" s="52"/>
      <c r="AE20" s="52"/>
      <c r="AF20" s="68"/>
      <c r="AG20" s="69"/>
      <c r="AH20" s="70"/>
      <c r="AJ20" s="23"/>
      <c r="AK20" s="23"/>
      <c r="AL20" s="23"/>
      <c r="AM20" s="71"/>
      <c r="AN20" s="70"/>
    </row>
    <row r="21" spans="1:46">
      <c r="A21" s="41">
        <f t="shared" si="4"/>
        <v>16</v>
      </c>
      <c r="B21" s="32" t="s">
        <v>150</v>
      </c>
      <c r="C21" s="33" t="s">
        <v>148</v>
      </c>
      <c r="D21" s="42" t="s">
        <v>84</v>
      </c>
      <c r="E21" s="43">
        <v>11</v>
      </c>
      <c r="F21" s="44" t="s">
        <v>14</v>
      </c>
      <c r="G21" s="42" t="s">
        <v>15</v>
      </c>
      <c r="H21" s="45">
        <v>2464900532</v>
      </c>
      <c r="I21" s="43">
        <v>120</v>
      </c>
      <c r="J21" s="44" t="s">
        <v>29</v>
      </c>
      <c r="K21" s="43"/>
      <c r="L21" s="44" t="s">
        <v>18</v>
      </c>
      <c r="M21" s="46">
        <v>217</v>
      </c>
      <c r="N21" s="47">
        <f t="shared" si="3"/>
        <v>651</v>
      </c>
      <c r="O21" s="48" t="s">
        <v>19</v>
      </c>
      <c r="P21" s="40"/>
      <c r="Q21" s="21">
        <v>1</v>
      </c>
      <c r="R21" s="75" t="s">
        <v>24</v>
      </c>
      <c r="S21" s="56"/>
      <c r="T21" s="56" t="s">
        <v>18</v>
      </c>
      <c r="U21" s="58">
        <v>21</v>
      </c>
      <c r="V21" s="76">
        <f t="shared" si="0"/>
        <v>63</v>
      </c>
      <c r="X21" s="68"/>
      <c r="Y21" s="52"/>
      <c r="Z21" s="68"/>
      <c r="AA21" s="69"/>
      <c r="AB21" s="70"/>
      <c r="AD21" s="68"/>
      <c r="AE21" s="52"/>
      <c r="AF21" s="68"/>
      <c r="AG21" s="69"/>
      <c r="AH21" s="70"/>
      <c r="AJ21" s="23"/>
      <c r="AK21" s="23"/>
      <c r="AL21" s="23"/>
      <c r="AM21" s="71"/>
      <c r="AN21" s="70"/>
    </row>
    <row r="22" spans="1:46">
      <c r="A22" s="41">
        <f t="shared" si="4"/>
        <v>17</v>
      </c>
      <c r="B22" s="42" t="s">
        <v>118</v>
      </c>
      <c r="C22" s="53" t="s">
        <v>148</v>
      </c>
      <c r="D22" s="42" t="s">
        <v>69</v>
      </c>
      <c r="E22" s="43">
        <v>4</v>
      </c>
      <c r="F22" s="44" t="s">
        <v>14</v>
      </c>
      <c r="G22" s="42" t="s">
        <v>15</v>
      </c>
      <c r="H22" s="45">
        <v>9959640676</v>
      </c>
      <c r="I22" s="43">
        <v>35</v>
      </c>
      <c r="J22" s="44" t="s">
        <v>70</v>
      </c>
      <c r="K22" s="43"/>
      <c r="L22" s="44" t="s">
        <v>18</v>
      </c>
      <c r="M22" s="54">
        <v>122</v>
      </c>
      <c r="N22" s="47">
        <f t="shared" si="3"/>
        <v>366</v>
      </c>
      <c r="O22" s="48" t="s">
        <v>19</v>
      </c>
      <c r="P22" s="40"/>
      <c r="Q22" s="21">
        <v>1</v>
      </c>
      <c r="R22" s="75" t="s">
        <v>62</v>
      </c>
      <c r="S22" s="56"/>
      <c r="T22" s="56" t="s">
        <v>18</v>
      </c>
      <c r="U22" s="58">
        <v>20</v>
      </c>
      <c r="V22" s="76">
        <f t="shared" si="0"/>
        <v>60</v>
      </c>
      <c r="X22" s="72"/>
      <c r="Y22" s="72"/>
      <c r="Z22" s="72"/>
      <c r="AA22" s="72"/>
      <c r="AB22" s="72"/>
      <c r="AD22" s="68"/>
      <c r="AE22" s="52"/>
      <c r="AF22" s="68"/>
      <c r="AG22" s="69"/>
      <c r="AH22" s="70"/>
      <c r="AJ22" s="72"/>
      <c r="AK22" s="72"/>
      <c r="AL22" s="72"/>
      <c r="AM22" s="72"/>
      <c r="AN22" s="72"/>
    </row>
    <row r="23" spans="1:46">
      <c r="A23" s="41">
        <f t="shared" si="4"/>
        <v>18</v>
      </c>
      <c r="B23" s="42" t="s">
        <v>121</v>
      </c>
      <c r="C23" s="53" t="s">
        <v>148</v>
      </c>
      <c r="D23" s="42" t="s">
        <v>71</v>
      </c>
      <c r="E23" s="43">
        <v>25</v>
      </c>
      <c r="F23" s="44" t="s">
        <v>22</v>
      </c>
      <c r="G23" s="42" t="s">
        <v>15</v>
      </c>
      <c r="H23" s="45">
        <v>8522351717</v>
      </c>
      <c r="I23" s="43">
        <v>20</v>
      </c>
      <c r="J23" s="44" t="s">
        <v>24</v>
      </c>
      <c r="K23" s="43"/>
      <c r="L23" s="44" t="s">
        <v>18</v>
      </c>
      <c r="M23" s="46">
        <v>84</v>
      </c>
      <c r="N23" s="47">
        <f t="shared" si="3"/>
        <v>252</v>
      </c>
      <c r="O23" s="48" t="s">
        <v>19</v>
      </c>
      <c r="P23" s="40"/>
      <c r="Q23" s="21">
        <v>1</v>
      </c>
      <c r="R23" s="75" t="s">
        <v>62</v>
      </c>
      <c r="S23" s="56"/>
      <c r="T23" s="56" t="s">
        <v>18</v>
      </c>
      <c r="U23" s="58">
        <v>30</v>
      </c>
      <c r="V23" s="76">
        <f t="shared" si="0"/>
        <v>90</v>
      </c>
      <c r="X23" s="72"/>
      <c r="Y23" s="72"/>
      <c r="Z23" s="72"/>
      <c r="AA23" s="72"/>
      <c r="AB23" s="72"/>
      <c r="AD23" s="68"/>
      <c r="AE23" s="52"/>
      <c r="AF23" s="68"/>
      <c r="AG23" s="73"/>
      <c r="AH23" s="70"/>
      <c r="AJ23" s="23"/>
      <c r="AK23" s="23"/>
      <c r="AL23" s="23"/>
      <c r="AM23" s="71"/>
      <c r="AN23" s="70"/>
    </row>
    <row r="24" spans="1:46">
      <c r="A24" s="41">
        <f t="shared" si="4"/>
        <v>19</v>
      </c>
      <c r="B24" s="42" t="s">
        <v>122</v>
      </c>
      <c r="C24" s="53" t="s">
        <v>148</v>
      </c>
      <c r="D24" s="42" t="s">
        <v>72</v>
      </c>
      <c r="E24" s="43">
        <v>4</v>
      </c>
      <c r="F24" s="44" t="s">
        <v>73</v>
      </c>
      <c r="G24" s="42" t="s">
        <v>15</v>
      </c>
      <c r="H24" s="45">
        <v>4545061841</v>
      </c>
      <c r="I24" s="43">
        <v>30</v>
      </c>
      <c r="J24" s="44" t="s">
        <v>29</v>
      </c>
      <c r="K24" s="43"/>
      <c r="L24" s="44" t="s">
        <v>18</v>
      </c>
      <c r="M24" s="46">
        <v>110</v>
      </c>
      <c r="N24" s="47">
        <f t="shared" si="3"/>
        <v>330</v>
      </c>
      <c r="O24" s="48" t="s">
        <v>19</v>
      </c>
      <c r="P24" s="40"/>
      <c r="Q24" s="21">
        <v>1</v>
      </c>
      <c r="R24" s="75" t="s">
        <v>34</v>
      </c>
      <c r="S24" s="56"/>
      <c r="T24" s="56" t="s">
        <v>18</v>
      </c>
      <c r="U24" s="58">
        <v>24</v>
      </c>
      <c r="V24" s="76">
        <f t="shared" si="0"/>
        <v>72</v>
      </c>
      <c r="X24" s="68"/>
      <c r="Y24" s="52"/>
      <c r="Z24" s="68"/>
      <c r="AA24" s="69"/>
      <c r="AB24" s="70"/>
      <c r="AD24" s="68"/>
      <c r="AE24" s="52"/>
      <c r="AF24" s="68"/>
      <c r="AG24" s="69"/>
      <c r="AH24" s="70"/>
      <c r="AJ24" s="23"/>
      <c r="AK24" s="23"/>
      <c r="AL24" s="23"/>
      <c r="AM24" s="71"/>
      <c r="AN24" s="70"/>
    </row>
    <row r="25" spans="1:46">
      <c r="A25" s="41">
        <f t="shared" si="4"/>
        <v>20</v>
      </c>
      <c r="B25" s="42" t="s">
        <v>133</v>
      </c>
      <c r="C25" s="53" t="s">
        <v>148</v>
      </c>
      <c r="D25" s="42" t="s">
        <v>116</v>
      </c>
      <c r="E25" s="43">
        <v>13</v>
      </c>
      <c r="F25" s="44" t="s">
        <v>14</v>
      </c>
      <c r="G25" s="42" t="s">
        <v>15</v>
      </c>
      <c r="H25" s="45" t="s">
        <v>117</v>
      </c>
      <c r="I25" s="43"/>
      <c r="J25" s="44" t="s">
        <v>62</v>
      </c>
      <c r="K25" s="43"/>
      <c r="L25" s="44" t="s">
        <v>18</v>
      </c>
      <c r="M25" s="46">
        <v>20</v>
      </c>
      <c r="N25" s="47">
        <f t="shared" si="3"/>
        <v>60</v>
      </c>
      <c r="O25" s="48" t="s">
        <v>19</v>
      </c>
      <c r="P25" s="40"/>
      <c r="Q25" s="21">
        <v>1</v>
      </c>
      <c r="R25" s="75" t="s">
        <v>34</v>
      </c>
      <c r="S25" s="56"/>
      <c r="T25" s="56" t="s">
        <v>18</v>
      </c>
      <c r="U25" s="58">
        <v>5</v>
      </c>
      <c r="V25" s="76">
        <f t="shared" si="0"/>
        <v>15</v>
      </c>
      <c r="X25" s="72"/>
      <c r="Y25" s="72"/>
      <c r="Z25" s="72"/>
      <c r="AA25" s="72"/>
      <c r="AB25" s="72"/>
      <c r="AD25" s="68"/>
      <c r="AE25" s="52"/>
      <c r="AF25" s="68"/>
      <c r="AG25" s="69"/>
      <c r="AH25" s="70"/>
      <c r="AJ25" s="23"/>
      <c r="AK25" s="23"/>
      <c r="AL25" s="23"/>
      <c r="AM25" s="71"/>
      <c r="AN25" s="70"/>
    </row>
    <row r="26" spans="1:46">
      <c r="A26" s="41">
        <f t="shared" si="4"/>
        <v>21</v>
      </c>
      <c r="B26" s="55" t="s">
        <v>123</v>
      </c>
      <c r="C26" s="53" t="s">
        <v>148</v>
      </c>
      <c r="D26" s="55" t="s">
        <v>74</v>
      </c>
      <c r="E26" s="56">
        <v>8</v>
      </c>
      <c r="F26" s="56" t="s">
        <v>50</v>
      </c>
      <c r="G26" s="55" t="s">
        <v>75</v>
      </c>
      <c r="H26" s="57" t="s">
        <v>76</v>
      </c>
      <c r="I26" s="56">
        <v>180</v>
      </c>
      <c r="J26" s="56" t="s">
        <v>17</v>
      </c>
      <c r="K26" s="56">
        <v>230</v>
      </c>
      <c r="L26" s="56" t="s">
        <v>18</v>
      </c>
      <c r="M26" s="58">
        <v>200</v>
      </c>
      <c r="N26" s="47">
        <f t="shared" si="3"/>
        <v>600</v>
      </c>
      <c r="O26" s="59" t="s">
        <v>19</v>
      </c>
      <c r="P26" s="23">
        <v>200</v>
      </c>
      <c r="Q26" s="21">
        <v>1</v>
      </c>
      <c r="R26" s="75" t="s">
        <v>24</v>
      </c>
      <c r="S26" s="56"/>
      <c r="T26" s="56" t="s">
        <v>18</v>
      </c>
      <c r="U26" s="58">
        <v>11</v>
      </c>
      <c r="V26" s="76">
        <f t="shared" ref="V26:V31" si="5">U26*3</f>
        <v>33</v>
      </c>
      <c r="X26" s="68"/>
      <c r="Y26" s="52"/>
      <c r="Z26" s="68"/>
      <c r="AA26" s="69"/>
      <c r="AB26" s="70"/>
      <c r="AD26" s="68"/>
      <c r="AE26" s="52"/>
      <c r="AF26" s="68"/>
      <c r="AG26" s="69"/>
      <c r="AH26" s="70"/>
      <c r="AJ26" s="23"/>
      <c r="AK26" s="23"/>
      <c r="AL26" s="23"/>
      <c r="AM26" s="71"/>
      <c r="AN26" s="70"/>
    </row>
    <row r="27" spans="1:46">
      <c r="A27" s="41">
        <f t="shared" si="4"/>
        <v>22</v>
      </c>
      <c r="B27" s="55" t="s">
        <v>123</v>
      </c>
      <c r="C27" s="53" t="s">
        <v>148</v>
      </c>
      <c r="D27" s="55" t="s">
        <v>74</v>
      </c>
      <c r="E27" s="56">
        <v>8</v>
      </c>
      <c r="F27" s="56" t="s">
        <v>50</v>
      </c>
      <c r="G27" s="55" t="s">
        <v>75</v>
      </c>
      <c r="H27" s="57">
        <v>3859890852</v>
      </c>
      <c r="I27" s="56"/>
      <c r="J27" s="56" t="s">
        <v>42</v>
      </c>
      <c r="K27" s="56"/>
      <c r="L27" s="56" t="s">
        <v>18</v>
      </c>
      <c r="M27" s="58">
        <v>10</v>
      </c>
      <c r="N27" s="47">
        <f t="shared" si="3"/>
        <v>30</v>
      </c>
      <c r="O27" s="59" t="s">
        <v>19</v>
      </c>
      <c r="P27" s="23"/>
      <c r="Q27" s="21">
        <v>1</v>
      </c>
      <c r="R27" s="75" t="s">
        <v>34</v>
      </c>
      <c r="S27" s="56"/>
      <c r="T27" s="56" t="s">
        <v>18</v>
      </c>
      <c r="U27" s="58">
        <v>15</v>
      </c>
      <c r="V27" s="76">
        <f t="shared" si="5"/>
        <v>45</v>
      </c>
      <c r="X27" s="23"/>
      <c r="Y27" s="23"/>
      <c r="Z27" s="23"/>
      <c r="AA27" s="71"/>
      <c r="AB27" s="70"/>
      <c r="AD27" s="23"/>
      <c r="AE27" s="23"/>
      <c r="AF27" s="23"/>
      <c r="AG27" s="71"/>
      <c r="AH27" s="70"/>
      <c r="AJ27" s="72"/>
      <c r="AK27" s="72"/>
      <c r="AL27" s="72"/>
      <c r="AM27" s="72"/>
      <c r="AN27" s="72"/>
    </row>
    <row r="28" spans="1:46">
      <c r="A28" s="41">
        <f t="shared" si="4"/>
        <v>23</v>
      </c>
      <c r="B28" s="55" t="s">
        <v>134</v>
      </c>
      <c r="C28" s="53" t="s">
        <v>152</v>
      </c>
      <c r="D28" s="55" t="s">
        <v>77</v>
      </c>
      <c r="E28" s="56">
        <v>7</v>
      </c>
      <c r="F28" s="56" t="s">
        <v>78</v>
      </c>
      <c r="G28" s="55" t="s">
        <v>79</v>
      </c>
      <c r="H28" s="57">
        <v>3265900811</v>
      </c>
      <c r="I28" s="56"/>
      <c r="J28" s="56" t="s">
        <v>42</v>
      </c>
      <c r="K28" s="56"/>
      <c r="L28" s="56" t="s">
        <v>18</v>
      </c>
      <c r="M28" s="58">
        <v>8</v>
      </c>
      <c r="N28" s="47">
        <f t="shared" si="3"/>
        <v>24</v>
      </c>
      <c r="O28" s="59" t="s">
        <v>19</v>
      </c>
      <c r="P28" s="23"/>
      <c r="Q28" s="21">
        <v>1</v>
      </c>
      <c r="R28" s="77" t="s">
        <v>24</v>
      </c>
      <c r="S28" s="43"/>
      <c r="T28" s="44" t="s">
        <v>18</v>
      </c>
      <c r="U28" s="46">
        <v>17</v>
      </c>
      <c r="V28" s="76">
        <f t="shared" si="5"/>
        <v>51</v>
      </c>
      <c r="X28" s="23"/>
      <c r="Y28" s="23"/>
      <c r="Z28" s="23"/>
      <c r="AA28" s="71"/>
      <c r="AB28" s="70"/>
      <c r="AD28" s="23"/>
      <c r="AE28" s="23"/>
      <c r="AF28" s="23"/>
      <c r="AG28" s="71"/>
      <c r="AH28" s="70"/>
      <c r="AJ28" s="23"/>
      <c r="AK28" s="23"/>
      <c r="AL28" s="23"/>
      <c r="AM28" s="71"/>
      <c r="AN28" s="70"/>
    </row>
    <row r="29" spans="1:46">
      <c r="A29" s="41">
        <f t="shared" si="4"/>
        <v>24</v>
      </c>
      <c r="B29" s="55" t="s">
        <v>134</v>
      </c>
      <c r="C29" s="53" t="s">
        <v>148</v>
      </c>
      <c r="D29" s="55" t="s">
        <v>77</v>
      </c>
      <c r="E29" s="56">
        <v>7</v>
      </c>
      <c r="F29" s="56" t="s">
        <v>78</v>
      </c>
      <c r="G29" s="55" t="s">
        <v>79</v>
      </c>
      <c r="H29" s="57" t="s">
        <v>80</v>
      </c>
      <c r="I29" s="56">
        <v>160</v>
      </c>
      <c r="J29" s="56" t="s">
        <v>17</v>
      </c>
      <c r="K29" s="56">
        <v>132</v>
      </c>
      <c r="L29" s="56" t="s">
        <v>18</v>
      </c>
      <c r="M29" s="58">
        <v>265</v>
      </c>
      <c r="N29" s="47">
        <f t="shared" si="3"/>
        <v>795</v>
      </c>
      <c r="O29" s="59" t="s">
        <v>19</v>
      </c>
      <c r="P29" s="23">
        <v>265</v>
      </c>
      <c r="Q29" s="21">
        <v>1</v>
      </c>
      <c r="R29" s="77" t="s">
        <v>62</v>
      </c>
      <c r="S29" s="43"/>
      <c r="T29" s="44" t="s">
        <v>18</v>
      </c>
      <c r="U29" s="46">
        <v>15</v>
      </c>
      <c r="V29" s="76">
        <f t="shared" si="5"/>
        <v>45</v>
      </c>
      <c r="X29" s="23"/>
      <c r="Y29" s="23"/>
      <c r="Z29" s="23"/>
      <c r="AA29" s="71"/>
      <c r="AB29" s="70"/>
      <c r="AD29" s="23"/>
      <c r="AE29" s="23"/>
      <c r="AF29" s="23"/>
      <c r="AG29" s="71"/>
      <c r="AH29" s="70"/>
      <c r="AJ29" s="23"/>
      <c r="AK29" s="23"/>
      <c r="AL29" s="23"/>
      <c r="AM29" s="71"/>
      <c r="AN29" s="70"/>
    </row>
    <row r="30" spans="1:46">
      <c r="A30" s="41">
        <f t="shared" si="4"/>
        <v>25</v>
      </c>
      <c r="B30" s="55" t="s">
        <v>135</v>
      </c>
      <c r="C30" s="53" t="s">
        <v>148</v>
      </c>
      <c r="D30" s="55" t="s">
        <v>81</v>
      </c>
      <c r="E30" s="56">
        <v>19</v>
      </c>
      <c r="F30" s="56" t="s">
        <v>73</v>
      </c>
      <c r="G30" s="55" t="s">
        <v>15</v>
      </c>
      <c r="H30" s="57">
        <v>2437670265</v>
      </c>
      <c r="I30" s="56">
        <v>110</v>
      </c>
      <c r="J30" s="56" t="s">
        <v>70</v>
      </c>
      <c r="K30" s="56"/>
      <c r="L30" s="56" t="s">
        <v>18</v>
      </c>
      <c r="M30" s="58">
        <v>142</v>
      </c>
      <c r="N30" s="47">
        <f t="shared" si="3"/>
        <v>426</v>
      </c>
      <c r="O30" s="59" t="s">
        <v>19</v>
      </c>
      <c r="P30" s="23"/>
      <c r="Q30" s="21">
        <v>1</v>
      </c>
      <c r="R30" s="77" t="s">
        <v>62</v>
      </c>
      <c r="S30" s="43"/>
      <c r="T30" s="44" t="s">
        <v>18</v>
      </c>
      <c r="U30" s="46">
        <v>15</v>
      </c>
      <c r="V30" s="76">
        <f t="shared" si="5"/>
        <v>45</v>
      </c>
      <c r="X30" s="23"/>
      <c r="Y30" s="23"/>
      <c r="Z30" s="23"/>
      <c r="AA30" s="71"/>
      <c r="AB30" s="70"/>
      <c r="AD30" s="23"/>
      <c r="AE30" s="23"/>
      <c r="AF30" s="23"/>
      <c r="AG30" s="71"/>
      <c r="AH30" s="70"/>
      <c r="AJ30" s="68"/>
      <c r="AK30" s="52"/>
      <c r="AL30" s="68"/>
      <c r="AM30" s="69"/>
      <c r="AN30" s="70"/>
    </row>
    <row r="31" spans="1:46" ht="17.25" thickBot="1">
      <c r="A31" s="41">
        <f t="shared" si="4"/>
        <v>26</v>
      </c>
      <c r="B31" s="55" t="s">
        <v>135</v>
      </c>
      <c r="C31" s="53" t="s">
        <v>152</v>
      </c>
      <c r="D31" s="55" t="s">
        <v>81</v>
      </c>
      <c r="E31" s="56">
        <v>19</v>
      </c>
      <c r="F31" s="56" t="s">
        <v>73</v>
      </c>
      <c r="G31" s="55" t="s">
        <v>15</v>
      </c>
      <c r="H31" s="57">
        <v>2437670359</v>
      </c>
      <c r="I31" s="56"/>
      <c r="J31" s="56" t="s">
        <v>24</v>
      </c>
      <c r="K31" s="56"/>
      <c r="L31" s="56" t="s">
        <v>18</v>
      </c>
      <c r="M31" s="58">
        <v>61</v>
      </c>
      <c r="N31" s="47">
        <f t="shared" si="3"/>
        <v>183</v>
      </c>
      <c r="O31" s="59" t="s">
        <v>19</v>
      </c>
      <c r="P31" s="23"/>
      <c r="Q31" s="21">
        <v>1</v>
      </c>
      <c r="R31" s="83" t="s">
        <v>24</v>
      </c>
      <c r="S31" s="84"/>
      <c r="T31" s="85" t="s">
        <v>18</v>
      </c>
      <c r="U31" s="86">
        <v>12</v>
      </c>
      <c r="V31" s="81">
        <f t="shared" si="5"/>
        <v>36</v>
      </c>
      <c r="X31" s="72"/>
      <c r="Y31" s="72"/>
      <c r="Z31" s="72"/>
      <c r="AA31" s="72"/>
      <c r="AB31" s="72"/>
      <c r="AD31" s="23"/>
      <c r="AE31" s="23"/>
      <c r="AF31" s="23"/>
      <c r="AG31" s="71"/>
      <c r="AH31" s="70"/>
      <c r="AJ31" s="72"/>
      <c r="AK31" s="72"/>
      <c r="AL31" s="72"/>
      <c r="AM31" s="72"/>
      <c r="AN31" s="72"/>
    </row>
    <row r="32" spans="1:46">
      <c r="A32" s="41">
        <f t="shared" si="4"/>
        <v>27</v>
      </c>
      <c r="B32" s="55" t="s">
        <v>136</v>
      </c>
      <c r="C32" s="53" t="s">
        <v>148</v>
      </c>
      <c r="D32" s="55" t="s">
        <v>82</v>
      </c>
      <c r="E32" s="56" t="s">
        <v>83</v>
      </c>
      <c r="F32" s="56" t="s">
        <v>14</v>
      </c>
      <c r="G32" s="55" t="s">
        <v>15</v>
      </c>
      <c r="H32" s="57">
        <v>6343080583</v>
      </c>
      <c r="I32" s="56">
        <v>60</v>
      </c>
      <c r="J32" s="56" t="s">
        <v>70</v>
      </c>
      <c r="K32" s="56"/>
      <c r="L32" s="56" t="s">
        <v>18</v>
      </c>
      <c r="M32" s="58">
        <v>125</v>
      </c>
      <c r="N32" s="47">
        <f t="shared" si="3"/>
        <v>375</v>
      </c>
      <c r="O32" s="59" t="s">
        <v>19</v>
      </c>
      <c r="P32" s="23"/>
      <c r="R32" s="68"/>
      <c r="S32" s="52"/>
      <c r="T32" s="68"/>
      <c r="U32" s="69">
        <f>SUM(U7:U31)</f>
        <v>819</v>
      </c>
      <c r="V32" s="70">
        <f>SUM(V7:V31)</f>
        <v>2457</v>
      </c>
      <c r="X32" s="23"/>
      <c r="Y32" s="23"/>
      <c r="Z32" s="23"/>
      <c r="AA32" s="71"/>
      <c r="AB32" s="70"/>
      <c r="AD32" s="23"/>
      <c r="AE32" s="23"/>
      <c r="AF32" s="23"/>
      <c r="AG32" s="71"/>
      <c r="AH32" s="70"/>
      <c r="AJ32" s="72"/>
      <c r="AK32" s="72"/>
      <c r="AL32" s="72"/>
      <c r="AM32" s="72"/>
      <c r="AN32" s="72"/>
    </row>
    <row r="33" spans="1:40">
      <c r="A33" s="41">
        <f t="shared" si="4"/>
        <v>28</v>
      </c>
      <c r="B33" s="55" t="s">
        <v>137</v>
      </c>
      <c r="C33" s="53" t="s">
        <v>148</v>
      </c>
      <c r="D33" s="55" t="s">
        <v>85</v>
      </c>
      <c r="E33" s="56">
        <v>54</v>
      </c>
      <c r="F33" s="56" t="s">
        <v>14</v>
      </c>
      <c r="G33" s="55" t="s">
        <v>15</v>
      </c>
      <c r="H33" s="57">
        <v>8589441786</v>
      </c>
      <c r="I33" s="56"/>
      <c r="J33" s="56" t="s">
        <v>86</v>
      </c>
      <c r="K33" s="56"/>
      <c r="L33" s="56" t="s">
        <v>18</v>
      </c>
      <c r="M33" s="58">
        <v>12</v>
      </c>
      <c r="N33" s="47">
        <f t="shared" si="3"/>
        <v>36</v>
      </c>
      <c r="O33" s="59" t="s">
        <v>19</v>
      </c>
      <c r="P33" s="23"/>
      <c r="R33" s="68"/>
      <c r="S33" s="52"/>
      <c r="T33" s="68"/>
      <c r="U33" s="69"/>
      <c r="V33" s="70"/>
      <c r="X33" s="72"/>
      <c r="Y33" s="72"/>
      <c r="Z33" s="72"/>
      <c r="AA33" s="72"/>
      <c r="AB33" s="72"/>
      <c r="AD33" s="23"/>
      <c r="AE33" s="23"/>
      <c r="AF33" s="23"/>
      <c r="AG33" s="71"/>
      <c r="AH33" s="70"/>
      <c r="AJ33" s="72"/>
      <c r="AK33" s="72"/>
      <c r="AL33" s="72"/>
      <c r="AM33" s="72"/>
      <c r="AN33" s="72"/>
    </row>
    <row r="34" spans="1:40">
      <c r="A34" s="41">
        <f t="shared" si="4"/>
        <v>29</v>
      </c>
      <c r="B34" s="55" t="s">
        <v>138</v>
      </c>
      <c r="C34" s="53" t="s">
        <v>148</v>
      </c>
      <c r="D34" s="55" t="s">
        <v>88</v>
      </c>
      <c r="E34" s="56">
        <v>14</v>
      </c>
      <c r="F34" s="56" t="s">
        <v>14</v>
      </c>
      <c r="G34" s="55" t="s">
        <v>15</v>
      </c>
      <c r="H34" s="57" t="s">
        <v>89</v>
      </c>
      <c r="I34" s="56">
        <v>120</v>
      </c>
      <c r="J34" s="56" t="s">
        <v>17</v>
      </c>
      <c r="K34" s="56">
        <v>111</v>
      </c>
      <c r="L34" s="56" t="s">
        <v>18</v>
      </c>
      <c r="M34" s="58">
        <v>140</v>
      </c>
      <c r="N34" s="47">
        <f t="shared" si="3"/>
        <v>420</v>
      </c>
      <c r="O34" s="59" t="s">
        <v>19</v>
      </c>
      <c r="P34" s="23">
        <v>140</v>
      </c>
      <c r="R34" s="68"/>
      <c r="S34" s="52"/>
      <c r="T34" s="68"/>
      <c r="U34" s="73"/>
      <c r="V34" s="70"/>
      <c r="X34" s="23"/>
      <c r="Y34" s="23"/>
      <c r="Z34" s="23"/>
      <c r="AA34" s="71"/>
      <c r="AB34" s="70"/>
      <c r="AD34" s="72"/>
      <c r="AE34" s="72"/>
      <c r="AF34" s="72"/>
      <c r="AG34" s="72"/>
      <c r="AH34" s="72"/>
      <c r="AJ34" s="72"/>
      <c r="AK34" s="72"/>
      <c r="AL34" s="72"/>
      <c r="AM34" s="72"/>
      <c r="AN34" s="72"/>
    </row>
    <row r="35" spans="1:40" ht="33">
      <c r="A35" s="41">
        <f t="shared" si="4"/>
        <v>30</v>
      </c>
      <c r="B35" s="60" t="s">
        <v>124</v>
      </c>
      <c r="C35" s="61" t="s">
        <v>148</v>
      </c>
      <c r="D35" s="55" t="s">
        <v>90</v>
      </c>
      <c r="E35" s="56">
        <v>18</v>
      </c>
      <c r="F35" s="56" t="s">
        <v>14</v>
      </c>
      <c r="G35" s="55" t="s">
        <v>15</v>
      </c>
      <c r="H35" s="57" t="s">
        <v>91</v>
      </c>
      <c r="I35" s="56">
        <v>220</v>
      </c>
      <c r="J35" s="56" t="s">
        <v>17</v>
      </c>
      <c r="K35" s="56">
        <v>220</v>
      </c>
      <c r="L35" s="56" t="s">
        <v>18</v>
      </c>
      <c r="M35" s="58">
        <v>473</v>
      </c>
      <c r="N35" s="47">
        <f t="shared" si="3"/>
        <v>1419</v>
      </c>
      <c r="O35" s="59" t="s">
        <v>19</v>
      </c>
      <c r="P35" s="23">
        <v>473</v>
      </c>
      <c r="R35" s="68"/>
      <c r="S35" s="52"/>
      <c r="T35" s="68"/>
      <c r="U35" s="73"/>
      <c r="V35" s="70"/>
      <c r="X35" s="23"/>
      <c r="Y35" s="23"/>
      <c r="Z35" s="23"/>
      <c r="AA35" s="71"/>
      <c r="AB35" s="70"/>
      <c r="AD35" s="23"/>
      <c r="AE35" s="23"/>
      <c r="AF35" s="23"/>
      <c r="AG35" s="71"/>
      <c r="AH35" s="70"/>
      <c r="AJ35" s="23"/>
      <c r="AK35" s="23"/>
      <c r="AL35" s="23"/>
      <c r="AM35" s="71"/>
      <c r="AN35" s="70"/>
    </row>
    <row r="36" spans="1:40" ht="33">
      <c r="A36" s="41">
        <f t="shared" si="4"/>
        <v>31</v>
      </c>
      <c r="B36" s="60" t="s">
        <v>124</v>
      </c>
      <c r="C36" s="61" t="s">
        <v>152</v>
      </c>
      <c r="D36" s="55" t="s">
        <v>90</v>
      </c>
      <c r="E36" s="56">
        <v>18</v>
      </c>
      <c r="F36" s="56" t="s">
        <v>14</v>
      </c>
      <c r="G36" s="55" t="s">
        <v>15</v>
      </c>
      <c r="H36" s="57">
        <v>7473111867</v>
      </c>
      <c r="I36" s="56">
        <v>110</v>
      </c>
      <c r="J36" s="56" t="s">
        <v>24</v>
      </c>
      <c r="K36" s="56"/>
      <c r="L36" s="56" t="s">
        <v>18</v>
      </c>
      <c r="M36" s="58">
        <v>21</v>
      </c>
      <c r="N36" s="47">
        <f t="shared" si="3"/>
        <v>63</v>
      </c>
      <c r="O36" s="59" t="s">
        <v>19</v>
      </c>
      <c r="P36" s="23"/>
      <c r="R36" s="72"/>
      <c r="S36" s="72"/>
      <c r="T36" s="72"/>
      <c r="U36" s="72"/>
      <c r="V36" s="72"/>
      <c r="X36" s="23"/>
      <c r="Y36" s="23"/>
      <c r="Z36" s="23"/>
      <c r="AA36" s="71"/>
      <c r="AB36" s="70"/>
      <c r="AD36" s="23"/>
      <c r="AE36" s="23"/>
      <c r="AF36" s="23"/>
      <c r="AG36" s="71"/>
      <c r="AH36" s="70"/>
      <c r="AJ36" s="23"/>
      <c r="AK36" s="23"/>
      <c r="AL36" s="23"/>
      <c r="AM36" s="71"/>
      <c r="AN36" s="70"/>
    </row>
    <row r="37" spans="1:40" ht="33">
      <c r="A37" s="41">
        <f t="shared" si="4"/>
        <v>32</v>
      </c>
      <c r="B37" s="60" t="s">
        <v>124</v>
      </c>
      <c r="C37" s="61" t="s">
        <v>148</v>
      </c>
      <c r="D37" s="55" t="s">
        <v>92</v>
      </c>
      <c r="E37" s="56">
        <v>30</v>
      </c>
      <c r="F37" s="56" t="s">
        <v>14</v>
      </c>
      <c r="G37" s="55" t="s">
        <v>15</v>
      </c>
      <c r="H37" s="57" t="s">
        <v>93</v>
      </c>
      <c r="I37" s="56">
        <v>492</v>
      </c>
      <c r="J37" s="56" t="s">
        <v>17</v>
      </c>
      <c r="K37" s="56">
        <v>252</v>
      </c>
      <c r="L37" s="56" t="s">
        <v>18</v>
      </c>
      <c r="M37" s="58">
        <v>619</v>
      </c>
      <c r="N37" s="47">
        <f t="shared" si="3"/>
        <v>1857</v>
      </c>
      <c r="O37" s="59" t="s">
        <v>19</v>
      </c>
      <c r="P37" s="23">
        <v>619</v>
      </c>
      <c r="R37" s="72"/>
      <c r="S37" s="72"/>
      <c r="T37" s="72"/>
      <c r="U37" s="72"/>
      <c r="V37" s="72"/>
      <c r="X37" s="23"/>
      <c r="Y37" s="23"/>
      <c r="Z37" s="23"/>
      <c r="AA37" s="71"/>
      <c r="AB37" s="70"/>
      <c r="AD37" s="23"/>
      <c r="AE37" s="23"/>
      <c r="AF37" s="23"/>
      <c r="AG37" s="71"/>
      <c r="AH37" s="70"/>
      <c r="AJ37" s="23"/>
      <c r="AK37" s="23"/>
      <c r="AL37" s="23"/>
      <c r="AM37" s="71"/>
      <c r="AN37" s="70"/>
    </row>
    <row r="38" spans="1:40" ht="33">
      <c r="A38" s="41">
        <f t="shared" si="4"/>
        <v>33</v>
      </c>
      <c r="B38" s="60" t="s">
        <v>124</v>
      </c>
      <c r="C38" s="61" t="s">
        <v>152</v>
      </c>
      <c r="D38" s="55" t="s">
        <v>92</v>
      </c>
      <c r="E38" s="56">
        <v>30</v>
      </c>
      <c r="F38" s="56" t="s">
        <v>14</v>
      </c>
      <c r="G38" s="55" t="s">
        <v>15</v>
      </c>
      <c r="H38" s="57">
        <v>1143201009</v>
      </c>
      <c r="I38" s="56"/>
      <c r="J38" s="56" t="s">
        <v>96</v>
      </c>
      <c r="K38" s="56"/>
      <c r="L38" s="56" t="s">
        <v>18</v>
      </c>
      <c r="M38" s="58">
        <v>22</v>
      </c>
      <c r="N38" s="47">
        <f t="shared" si="3"/>
        <v>66</v>
      </c>
      <c r="O38" s="59" t="s">
        <v>19</v>
      </c>
      <c r="P38" s="23"/>
      <c r="R38" s="23"/>
      <c r="S38" s="23"/>
      <c r="T38" s="23"/>
      <c r="U38" s="71"/>
      <c r="V38" s="70"/>
      <c r="X38" s="23"/>
      <c r="Y38" s="23"/>
      <c r="Z38" s="23"/>
      <c r="AA38" s="71"/>
      <c r="AB38" s="70"/>
      <c r="AD38" s="23"/>
      <c r="AE38" s="23"/>
      <c r="AF38" s="23"/>
      <c r="AG38" s="71"/>
      <c r="AH38" s="70"/>
      <c r="AJ38" s="23"/>
      <c r="AK38" s="23"/>
      <c r="AL38" s="23"/>
      <c r="AM38" s="71"/>
      <c r="AN38" s="70"/>
    </row>
    <row r="39" spans="1:40" ht="33">
      <c r="A39" s="41">
        <f t="shared" si="4"/>
        <v>34</v>
      </c>
      <c r="B39" s="60" t="s">
        <v>125</v>
      </c>
      <c r="C39" s="61" t="s">
        <v>148</v>
      </c>
      <c r="D39" s="55" t="s">
        <v>94</v>
      </c>
      <c r="E39" s="56">
        <v>12</v>
      </c>
      <c r="F39" s="56" t="s">
        <v>73</v>
      </c>
      <c r="G39" s="55" t="s">
        <v>15</v>
      </c>
      <c r="H39" s="57" t="s">
        <v>95</v>
      </c>
      <c r="I39" s="56">
        <v>522</v>
      </c>
      <c r="J39" s="56" t="s">
        <v>48</v>
      </c>
      <c r="K39" s="56">
        <v>300</v>
      </c>
      <c r="L39" s="56" t="s">
        <v>18</v>
      </c>
      <c r="M39" s="58">
        <v>468</v>
      </c>
      <c r="N39" s="47">
        <f t="shared" si="3"/>
        <v>1404</v>
      </c>
      <c r="O39" s="59" t="s">
        <v>19</v>
      </c>
      <c r="P39" s="23">
        <v>468</v>
      </c>
      <c r="R39" s="23"/>
      <c r="S39" s="23"/>
      <c r="T39" s="23"/>
      <c r="U39" s="71"/>
      <c r="V39" s="70"/>
      <c r="X39" s="23"/>
      <c r="Y39" s="23"/>
      <c r="Z39" s="23"/>
      <c r="AA39" s="71"/>
      <c r="AB39" s="70"/>
      <c r="AD39" s="23"/>
      <c r="AE39" s="23"/>
      <c r="AF39" s="23"/>
      <c r="AG39" s="71"/>
      <c r="AH39" s="70"/>
      <c r="AJ39" s="72"/>
      <c r="AK39" s="72"/>
      <c r="AL39" s="72"/>
      <c r="AM39" s="72"/>
      <c r="AN39" s="72"/>
    </row>
    <row r="40" spans="1:40" ht="33">
      <c r="A40" s="41">
        <f t="shared" si="4"/>
        <v>35</v>
      </c>
      <c r="B40" s="60" t="s">
        <v>125</v>
      </c>
      <c r="C40" s="61" t="s">
        <v>152</v>
      </c>
      <c r="D40" s="55" t="s">
        <v>94</v>
      </c>
      <c r="E40" s="56">
        <v>12</v>
      </c>
      <c r="F40" s="56" t="s">
        <v>73</v>
      </c>
      <c r="G40" s="55" t="s">
        <v>15</v>
      </c>
      <c r="H40" s="57">
        <v>6164990445</v>
      </c>
      <c r="I40" s="56"/>
      <c r="J40" s="56" t="s">
        <v>96</v>
      </c>
      <c r="K40" s="56"/>
      <c r="L40" s="56" t="s">
        <v>18</v>
      </c>
      <c r="M40" s="58">
        <v>4</v>
      </c>
      <c r="N40" s="47">
        <f t="shared" si="3"/>
        <v>12</v>
      </c>
      <c r="O40" s="59" t="s">
        <v>19</v>
      </c>
      <c r="P40" s="23"/>
      <c r="R40" s="23"/>
      <c r="S40" s="23"/>
      <c r="T40" s="23"/>
      <c r="U40" s="71"/>
      <c r="V40" s="70"/>
      <c r="X40" s="23"/>
      <c r="Y40" s="23"/>
      <c r="Z40" s="23"/>
      <c r="AA40" s="71"/>
      <c r="AB40" s="70"/>
      <c r="AD40" s="23"/>
      <c r="AE40" s="23"/>
      <c r="AF40" s="23"/>
      <c r="AG40" s="71"/>
      <c r="AH40" s="70"/>
      <c r="AJ40" s="72"/>
      <c r="AK40" s="72"/>
      <c r="AL40" s="72"/>
      <c r="AM40" s="72"/>
      <c r="AN40" s="72"/>
    </row>
    <row r="41" spans="1:40" ht="49.5">
      <c r="A41" s="41">
        <f t="shared" si="4"/>
        <v>36</v>
      </c>
      <c r="B41" s="60" t="s">
        <v>131</v>
      </c>
      <c r="C41" s="61" t="s">
        <v>148</v>
      </c>
      <c r="D41" s="55" t="s">
        <v>36</v>
      </c>
      <c r="E41" s="56">
        <v>50</v>
      </c>
      <c r="F41" s="56" t="s">
        <v>22</v>
      </c>
      <c r="G41" s="55" t="s">
        <v>15</v>
      </c>
      <c r="H41" s="57" t="s">
        <v>114</v>
      </c>
      <c r="I41" s="56">
        <v>250</v>
      </c>
      <c r="J41" s="56" t="s">
        <v>48</v>
      </c>
      <c r="K41" s="56">
        <v>274</v>
      </c>
      <c r="L41" s="56" t="s">
        <v>18</v>
      </c>
      <c r="M41" s="58">
        <v>528</v>
      </c>
      <c r="N41" s="47">
        <f t="shared" si="3"/>
        <v>1584</v>
      </c>
      <c r="O41" s="59" t="s">
        <v>19</v>
      </c>
      <c r="P41" s="23">
        <v>528</v>
      </c>
      <c r="R41" s="23"/>
      <c r="S41" s="23"/>
      <c r="T41" s="23"/>
      <c r="U41" s="71"/>
      <c r="V41" s="70"/>
      <c r="X41" s="23"/>
      <c r="Y41" s="23"/>
      <c r="Z41" s="23"/>
      <c r="AA41" s="71"/>
      <c r="AB41" s="70"/>
      <c r="AD41" s="23"/>
      <c r="AE41" s="23"/>
      <c r="AF41" s="23"/>
      <c r="AG41" s="71"/>
      <c r="AH41" s="70"/>
      <c r="AJ41" s="72"/>
      <c r="AK41" s="72"/>
      <c r="AL41" s="72"/>
      <c r="AM41" s="72"/>
      <c r="AN41" s="72"/>
    </row>
    <row r="42" spans="1:40" ht="49.5">
      <c r="A42" s="41">
        <f t="shared" si="4"/>
        <v>37</v>
      </c>
      <c r="B42" s="60" t="s">
        <v>131</v>
      </c>
      <c r="C42" s="61" t="s">
        <v>152</v>
      </c>
      <c r="D42" s="55" t="s">
        <v>36</v>
      </c>
      <c r="E42" s="56">
        <v>50</v>
      </c>
      <c r="F42" s="56" t="s">
        <v>22</v>
      </c>
      <c r="G42" s="55" t="s">
        <v>15</v>
      </c>
      <c r="H42" s="57">
        <v>8542790456</v>
      </c>
      <c r="I42" s="56"/>
      <c r="J42" s="56" t="s">
        <v>96</v>
      </c>
      <c r="K42" s="56"/>
      <c r="L42" s="56" t="s">
        <v>18</v>
      </c>
      <c r="M42" s="58">
        <v>7</v>
      </c>
      <c r="N42" s="47">
        <f t="shared" si="3"/>
        <v>21</v>
      </c>
      <c r="O42" s="59" t="s">
        <v>19</v>
      </c>
      <c r="P42" s="23"/>
      <c r="R42" s="23"/>
      <c r="S42" s="23"/>
      <c r="T42" s="23"/>
      <c r="U42" s="71"/>
      <c r="V42" s="70"/>
      <c r="X42" s="23"/>
      <c r="Y42" s="23"/>
      <c r="Z42" s="23"/>
      <c r="AA42" s="71"/>
      <c r="AB42" s="70"/>
      <c r="AD42" s="23"/>
      <c r="AE42" s="23"/>
      <c r="AF42" s="23"/>
      <c r="AG42" s="71"/>
      <c r="AH42" s="70"/>
      <c r="AJ42" s="72"/>
      <c r="AK42" s="72"/>
      <c r="AL42" s="72"/>
      <c r="AM42" s="72"/>
      <c r="AN42" s="72"/>
    </row>
    <row r="43" spans="1:40" ht="49.5">
      <c r="A43" s="41">
        <f t="shared" si="4"/>
        <v>38</v>
      </c>
      <c r="B43" s="60" t="s">
        <v>132</v>
      </c>
      <c r="C43" s="61" t="s">
        <v>152</v>
      </c>
      <c r="D43" s="55" t="s">
        <v>109</v>
      </c>
      <c r="E43" s="56">
        <v>14</v>
      </c>
      <c r="F43" s="56" t="s">
        <v>14</v>
      </c>
      <c r="G43" s="55" t="s">
        <v>15</v>
      </c>
      <c r="H43" s="57">
        <v>462051903</v>
      </c>
      <c r="I43" s="56"/>
      <c r="J43" s="56" t="s">
        <v>62</v>
      </c>
      <c r="K43" s="56"/>
      <c r="L43" s="56" t="s">
        <v>18</v>
      </c>
      <c r="M43" s="58">
        <v>20</v>
      </c>
      <c r="N43" s="47">
        <f t="shared" si="3"/>
        <v>60</v>
      </c>
      <c r="O43" s="59" t="s">
        <v>19</v>
      </c>
      <c r="P43" s="23"/>
      <c r="R43" s="23"/>
      <c r="S43" s="23"/>
      <c r="T43" s="23"/>
      <c r="U43" s="71"/>
      <c r="V43" s="70"/>
      <c r="X43" s="23"/>
      <c r="Y43" s="23"/>
      <c r="Z43" s="23"/>
      <c r="AA43" s="71"/>
      <c r="AB43" s="70"/>
      <c r="AD43" s="23"/>
      <c r="AE43" s="23"/>
      <c r="AF43" s="23"/>
      <c r="AG43" s="71"/>
      <c r="AH43" s="70"/>
      <c r="AJ43" s="72"/>
      <c r="AK43" s="72"/>
      <c r="AL43" s="72"/>
      <c r="AM43" s="72"/>
      <c r="AN43" s="72"/>
    </row>
    <row r="44" spans="1:40" ht="49.5">
      <c r="A44" s="41">
        <f t="shared" si="4"/>
        <v>39</v>
      </c>
      <c r="B44" s="60" t="s">
        <v>139</v>
      </c>
      <c r="C44" s="61" t="s">
        <v>152</v>
      </c>
      <c r="D44" s="55" t="s">
        <v>115</v>
      </c>
      <c r="E44" s="56">
        <v>20</v>
      </c>
      <c r="F44" s="56" t="s">
        <v>14</v>
      </c>
      <c r="G44" s="55" t="s">
        <v>15</v>
      </c>
      <c r="H44" s="57">
        <v>6016900376</v>
      </c>
      <c r="I44" s="56"/>
      <c r="J44" s="56" t="s">
        <v>62</v>
      </c>
      <c r="K44" s="56"/>
      <c r="L44" s="56" t="s">
        <v>18</v>
      </c>
      <c r="M44" s="58">
        <v>30</v>
      </c>
      <c r="N44" s="47">
        <f t="shared" si="3"/>
        <v>90</v>
      </c>
      <c r="O44" s="59" t="s">
        <v>19</v>
      </c>
      <c r="P44" s="23"/>
      <c r="R44" s="72"/>
      <c r="S44" s="72"/>
      <c r="T44" s="72"/>
      <c r="U44" s="72"/>
      <c r="V44" s="72"/>
      <c r="X44" s="23"/>
      <c r="Y44" s="23"/>
      <c r="Z44" s="23"/>
      <c r="AA44" s="71"/>
      <c r="AB44" s="70"/>
      <c r="AD44" s="23"/>
      <c r="AE44" s="23"/>
      <c r="AF44" s="23"/>
      <c r="AG44" s="71"/>
      <c r="AH44" s="70"/>
      <c r="AJ44" s="72"/>
      <c r="AK44" s="72"/>
      <c r="AL44" s="72"/>
      <c r="AM44" s="72"/>
      <c r="AN44" s="72"/>
    </row>
    <row r="45" spans="1:40" ht="33">
      <c r="A45" s="41">
        <f t="shared" si="4"/>
        <v>40</v>
      </c>
      <c r="B45" s="60" t="s">
        <v>128</v>
      </c>
      <c r="C45" s="61" t="s">
        <v>148</v>
      </c>
      <c r="D45" s="55" t="s">
        <v>105</v>
      </c>
      <c r="E45" s="56">
        <v>2</v>
      </c>
      <c r="F45" s="56" t="s">
        <v>106</v>
      </c>
      <c r="G45" s="55" t="s">
        <v>107</v>
      </c>
      <c r="H45" s="57" t="s">
        <v>108</v>
      </c>
      <c r="I45" s="56">
        <v>215</v>
      </c>
      <c r="J45" s="56" t="s">
        <v>48</v>
      </c>
      <c r="K45" s="56">
        <v>219</v>
      </c>
      <c r="L45" s="56" t="s">
        <v>18</v>
      </c>
      <c r="M45" s="58">
        <v>247</v>
      </c>
      <c r="N45" s="47">
        <f t="shared" si="3"/>
        <v>741</v>
      </c>
      <c r="O45" s="59" t="s">
        <v>19</v>
      </c>
      <c r="P45" s="23">
        <v>247</v>
      </c>
      <c r="R45" s="72"/>
      <c r="S45" s="72"/>
      <c r="T45" s="72"/>
      <c r="U45" s="72"/>
      <c r="V45" s="72"/>
      <c r="X45" s="23"/>
      <c r="Y45" s="23"/>
      <c r="Z45" s="23"/>
      <c r="AA45" s="71"/>
      <c r="AB45" s="70"/>
      <c r="AD45" s="23"/>
      <c r="AE45" s="23"/>
      <c r="AF45" s="23"/>
      <c r="AG45" s="71"/>
      <c r="AH45" s="70"/>
      <c r="AJ45" s="72"/>
      <c r="AK45" s="72"/>
      <c r="AL45" s="72"/>
      <c r="AM45" s="72"/>
      <c r="AN45" s="72"/>
    </row>
    <row r="46" spans="1:40" ht="33">
      <c r="A46" s="41">
        <f t="shared" si="4"/>
        <v>41</v>
      </c>
      <c r="B46" s="60" t="s">
        <v>128</v>
      </c>
      <c r="C46" s="61" t="s">
        <v>152</v>
      </c>
      <c r="D46" s="55" t="s">
        <v>105</v>
      </c>
      <c r="E46" s="56">
        <v>2</v>
      </c>
      <c r="F46" s="56" t="s">
        <v>106</v>
      </c>
      <c r="G46" s="55" t="s">
        <v>107</v>
      </c>
      <c r="H46" s="57">
        <v>9063100951</v>
      </c>
      <c r="I46" s="56"/>
      <c r="J46" s="56" t="s">
        <v>96</v>
      </c>
      <c r="K46" s="56"/>
      <c r="L46" s="56" t="s">
        <v>18</v>
      </c>
      <c r="M46" s="58">
        <v>10</v>
      </c>
      <c r="N46" s="47">
        <f t="shared" si="3"/>
        <v>30</v>
      </c>
      <c r="O46" s="59" t="s">
        <v>19</v>
      </c>
      <c r="P46" s="23"/>
      <c r="R46" s="23"/>
      <c r="S46" s="23"/>
      <c r="T46" s="23"/>
      <c r="U46" s="71"/>
      <c r="V46" s="70"/>
      <c r="X46" s="23"/>
      <c r="Y46" s="23"/>
      <c r="Z46" s="23"/>
      <c r="AA46" s="71"/>
      <c r="AB46" s="70"/>
      <c r="AD46" s="23"/>
      <c r="AE46" s="23"/>
      <c r="AF46" s="23"/>
      <c r="AG46" s="71"/>
      <c r="AH46" s="70"/>
      <c r="AJ46" s="72"/>
      <c r="AK46" s="72"/>
      <c r="AL46" s="72"/>
      <c r="AM46" s="72"/>
      <c r="AN46" s="72"/>
    </row>
    <row r="47" spans="1:40" ht="33">
      <c r="A47" s="41">
        <f t="shared" si="4"/>
        <v>42</v>
      </c>
      <c r="B47" s="60" t="s">
        <v>126</v>
      </c>
      <c r="C47" s="61" t="s">
        <v>148</v>
      </c>
      <c r="D47" s="55" t="s">
        <v>97</v>
      </c>
      <c r="E47" s="56">
        <v>76</v>
      </c>
      <c r="F47" s="56" t="s">
        <v>50</v>
      </c>
      <c r="G47" s="55" t="s">
        <v>75</v>
      </c>
      <c r="H47" s="57" t="s">
        <v>98</v>
      </c>
      <c r="I47" s="56">
        <v>285</v>
      </c>
      <c r="J47" s="56" t="s">
        <v>48</v>
      </c>
      <c r="K47" s="56">
        <v>274</v>
      </c>
      <c r="L47" s="56" t="s">
        <v>18</v>
      </c>
      <c r="M47" s="58">
        <v>337</v>
      </c>
      <c r="N47" s="47">
        <f t="shared" si="3"/>
        <v>1011</v>
      </c>
      <c r="O47" s="59" t="s">
        <v>19</v>
      </c>
      <c r="P47" s="23">
        <v>337</v>
      </c>
      <c r="R47" s="23"/>
      <c r="S47" s="23"/>
      <c r="T47" s="23"/>
      <c r="U47" s="71"/>
      <c r="V47" s="70"/>
      <c r="X47" s="23"/>
      <c r="Y47" s="23"/>
      <c r="Z47" s="23"/>
      <c r="AA47" s="71"/>
      <c r="AB47" s="70"/>
      <c r="AD47" s="23"/>
      <c r="AE47" s="23"/>
      <c r="AF47" s="23"/>
      <c r="AG47" s="71"/>
      <c r="AH47" s="70"/>
      <c r="AJ47" s="72"/>
      <c r="AK47" s="72"/>
      <c r="AL47" s="72"/>
      <c r="AM47" s="72"/>
      <c r="AN47" s="72"/>
    </row>
    <row r="48" spans="1:40" ht="33">
      <c r="A48" s="41">
        <f t="shared" si="4"/>
        <v>43</v>
      </c>
      <c r="B48" s="60" t="s">
        <v>126</v>
      </c>
      <c r="C48" s="61" t="s">
        <v>152</v>
      </c>
      <c r="D48" s="55" t="s">
        <v>97</v>
      </c>
      <c r="E48" s="56">
        <v>76</v>
      </c>
      <c r="F48" s="56" t="s">
        <v>50</v>
      </c>
      <c r="G48" s="55" t="s">
        <v>75</v>
      </c>
      <c r="H48" s="57">
        <v>4534060932</v>
      </c>
      <c r="I48" s="56"/>
      <c r="J48" s="56" t="s">
        <v>24</v>
      </c>
      <c r="K48" s="56"/>
      <c r="L48" s="56" t="s">
        <v>18</v>
      </c>
      <c r="M48" s="58">
        <v>11</v>
      </c>
      <c r="N48" s="47">
        <f t="shared" si="3"/>
        <v>33</v>
      </c>
      <c r="O48" s="59" t="s">
        <v>19</v>
      </c>
      <c r="P48" s="23"/>
      <c r="R48" s="23"/>
      <c r="S48" s="23"/>
      <c r="T48" s="23"/>
      <c r="U48" s="71"/>
      <c r="V48" s="70"/>
      <c r="X48" s="23"/>
      <c r="Y48" s="23"/>
      <c r="Z48" s="23"/>
      <c r="AA48" s="71"/>
      <c r="AB48" s="70"/>
      <c r="AD48" s="23"/>
      <c r="AE48" s="23"/>
      <c r="AF48" s="23"/>
      <c r="AG48" s="71"/>
      <c r="AH48" s="70"/>
      <c r="AJ48" s="72"/>
      <c r="AK48" s="72"/>
      <c r="AL48" s="72"/>
      <c r="AM48" s="72"/>
      <c r="AN48" s="72"/>
    </row>
    <row r="49" spans="1:40" ht="49.5">
      <c r="A49" s="41">
        <f t="shared" si="4"/>
        <v>44</v>
      </c>
      <c r="B49" s="60" t="s">
        <v>129</v>
      </c>
      <c r="C49" s="61" t="s">
        <v>148</v>
      </c>
      <c r="D49" s="55" t="s">
        <v>109</v>
      </c>
      <c r="E49" s="56">
        <v>10</v>
      </c>
      <c r="F49" s="56" t="s">
        <v>22</v>
      </c>
      <c r="G49" s="55" t="s">
        <v>15</v>
      </c>
      <c r="H49" s="57" t="s">
        <v>110</v>
      </c>
      <c r="I49" s="56">
        <v>250</v>
      </c>
      <c r="J49" s="56" t="s">
        <v>48</v>
      </c>
      <c r="K49" s="56">
        <v>154</v>
      </c>
      <c r="L49" s="56" t="s">
        <v>18</v>
      </c>
      <c r="M49" s="58">
        <v>289</v>
      </c>
      <c r="N49" s="47">
        <f t="shared" si="3"/>
        <v>867</v>
      </c>
      <c r="O49" s="59" t="s">
        <v>19</v>
      </c>
      <c r="P49" s="23">
        <v>289</v>
      </c>
      <c r="R49" s="72"/>
      <c r="S49" s="72"/>
      <c r="T49" s="72"/>
      <c r="U49" s="72"/>
      <c r="V49" s="72"/>
      <c r="X49" s="23"/>
      <c r="Y49" s="23"/>
      <c r="Z49" s="23"/>
      <c r="AA49" s="71"/>
      <c r="AB49" s="70"/>
      <c r="AD49" s="23"/>
      <c r="AE49" s="23"/>
      <c r="AF49" s="23"/>
      <c r="AG49" s="71"/>
      <c r="AH49" s="70"/>
      <c r="AJ49" s="72"/>
      <c r="AK49" s="72"/>
      <c r="AL49" s="72"/>
      <c r="AM49" s="72"/>
      <c r="AN49" s="72"/>
    </row>
    <row r="50" spans="1:40" ht="49.5">
      <c r="A50" s="41">
        <f t="shared" si="4"/>
        <v>45</v>
      </c>
      <c r="B50" s="60" t="s">
        <v>129</v>
      </c>
      <c r="C50" s="61" t="s">
        <v>152</v>
      </c>
      <c r="D50" s="55" t="s">
        <v>109</v>
      </c>
      <c r="E50" s="56">
        <v>10</v>
      </c>
      <c r="F50" s="56" t="s">
        <v>22</v>
      </c>
      <c r="G50" s="55" t="s">
        <v>15</v>
      </c>
      <c r="H50" s="57">
        <v>651660794</v>
      </c>
      <c r="I50" s="56"/>
      <c r="J50" s="56" t="s">
        <v>96</v>
      </c>
      <c r="K50" s="56"/>
      <c r="L50" s="56" t="s">
        <v>18</v>
      </c>
      <c r="M50" s="58">
        <v>5</v>
      </c>
      <c r="N50" s="47">
        <f t="shared" si="3"/>
        <v>15</v>
      </c>
      <c r="O50" s="59" t="s">
        <v>19</v>
      </c>
      <c r="P50" s="23"/>
      <c r="R50" s="23"/>
      <c r="S50" s="23"/>
      <c r="T50" s="23"/>
      <c r="U50" s="71"/>
      <c r="V50" s="70"/>
      <c r="X50" s="23"/>
      <c r="Y50" s="23"/>
      <c r="Z50" s="23"/>
      <c r="AA50" s="71"/>
      <c r="AB50" s="70"/>
      <c r="AD50" s="23"/>
      <c r="AE50" s="23"/>
      <c r="AF50" s="23"/>
      <c r="AG50" s="71"/>
      <c r="AH50" s="70"/>
      <c r="AJ50" s="72"/>
      <c r="AK50" s="72"/>
      <c r="AL50" s="72"/>
      <c r="AM50" s="72"/>
      <c r="AN50" s="72"/>
    </row>
    <row r="51" spans="1:40" ht="33">
      <c r="A51" s="41">
        <f t="shared" si="4"/>
        <v>46</v>
      </c>
      <c r="B51" s="60" t="s">
        <v>130</v>
      </c>
      <c r="C51" s="61" t="s">
        <v>148</v>
      </c>
      <c r="D51" s="55" t="s">
        <v>111</v>
      </c>
      <c r="E51" s="56">
        <v>11</v>
      </c>
      <c r="F51" s="56" t="s">
        <v>112</v>
      </c>
      <c r="G51" s="55" t="s">
        <v>15</v>
      </c>
      <c r="H51" s="57" t="s">
        <v>113</v>
      </c>
      <c r="I51" s="56">
        <v>700</v>
      </c>
      <c r="J51" s="56" t="s">
        <v>48</v>
      </c>
      <c r="K51" s="56">
        <v>658</v>
      </c>
      <c r="L51" s="56" t="s">
        <v>18</v>
      </c>
      <c r="M51" s="58">
        <v>736</v>
      </c>
      <c r="N51" s="47">
        <f t="shared" si="3"/>
        <v>2208</v>
      </c>
      <c r="O51" s="59" t="s">
        <v>19</v>
      </c>
      <c r="P51" s="23">
        <v>736</v>
      </c>
      <c r="R51" s="23"/>
      <c r="S51" s="23"/>
      <c r="T51" s="23"/>
      <c r="U51" s="71"/>
      <c r="V51" s="70"/>
      <c r="X51" s="23"/>
      <c r="Y51" s="23"/>
      <c r="Z51" s="23"/>
      <c r="AA51" s="71"/>
      <c r="AB51" s="70"/>
      <c r="AD51" s="23"/>
      <c r="AE51" s="23"/>
      <c r="AF51" s="23"/>
      <c r="AG51" s="71"/>
      <c r="AH51" s="70"/>
      <c r="AJ51" s="72"/>
      <c r="AK51" s="72"/>
      <c r="AL51" s="72"/>
      <c r="AM51" s="72"/>
      <c r="AN51" s="72"/>
    </row>
    <row r="52" spans="1:40" ht="33">
      <c r="A52" s="41">
        <f t="shared" si="4"/>
        <v>47</v>
      </c>
      <c r="B52" s="60" t="s">
        <v>130</v>
      </c>
      <c r="C52" s="61" t="s">
        <v>152</v>
      </c>
      <c r="D52" s="55" t="s">
        <v>111</v>
      </c>
      <c r="E52" s="56">
        <v>11</v>
      </c>
      <c r="F52" s="56" t="s">
        <v>112</v>
      </c>
      <c r="G52" s="55" t="s">
        <v>15</v>
      </c>
      <c r="H52" s="57">
        <v>2044941521</v>
      </c>
      <c r="I52" s="56"/>
      <c r="J52" s="56" t="s">
        <v>34</v>
      </c>
      <c r="K52" s="56"/>
      <c r="L52" s="56" t="s">
        <v>18</v>
      </c>
      <c r="M52" s="58">
        <v>24</v>
      </c>
      <c r="N52" s="47">
        <f t="shared" si="3"/>
        <v>72</v>
      </c>
      <c r="O52" s="59" t="s">
        <v>19</v>
      </c>
      <c r="P52" s="23"/>
      <c r="R52" s="23"/>
      <c r="S52" s="23"/>
      <c r="T52" s="23"/>
      <c r="U52" s="71"/>
      <c r="V52" s="70"/>
      <c r="X52" s="23"/>
      <c r="Y52" s="23"/>
      <c r="Z52" s="23"/>
      <c r="AA52" s="71"/>
      <c r="AB52" s="70"/>
      <c r="AD52" s="23"/>
      <c r="AE52" s="23"/>
      <c r="AF52" s="23"/>
      <c r="AG52" s="71"/>
      <c r="AH52" s="70"/>
      <c r="AJ52" s="72"/>
      <c r="AK52" s="72"/>
      <c r="AL52" s="72"/>
      <c r="AM52" s="72"/>
      <c r="AN52" s="72"/>
    </row>
    <row r="53" spans="1:40" ht="33">
      <c r="A53" s="41">
        <f t="shared" si="4"/>
        <v>48</v>
      </c>
      <c r="B53" s="60" t="s">
        <v>127</v>
      </c>
      <c r="C53" s="61" t="s">
        <v>148</v>
      </c>
      <c r="D53" s="55" t="s">
        <v>99</v>
      </c>
      <c r="E53" s="56">
        <v>20</v>
      </c>
      <c r="F53" s="56" t="s">
        <v>78</v>
      </c>
      <c r="G53" s="55" t="s">
        <v>79</v>
      </c>
      <c r="H53" s="57" t="s">
        <v>100</v>
      </c>
      <c r="I53" s="56">
        <v>373</v>
      </c>
      <c r="J53" s="56" t="s">
        <v>48</v>
      </c>
      <c r="K53" s="56">
        <v>373</v>
      </c>
      <c r="L53" s="56" t="s">
        <v>18</v>
      </c>
      <c r="M53" s="58">
        <v>378</v>
      </c>
      <c r="N53" s="47">
        <f t="shared" si="3"/>
        <v>1134</v>
      </c>
      <c r="O53" s="59" t="s">
        <v>19</v>
      </c>
      <c r="P53" s="23">
        <v>378</v>
      </c>
      <c r="R53" s="72"/>
      <c r="S53" s="72"/>
      <c r="T53" s="72"/>
      <c r="U53" s="72"/>
      <c r="V53" s="72"/>
      <c r="X53" s="23"/>
      <c r="Y53" s="23"/>
      <c r="Z53" s="23"/>
      <c r="AA53" s="71"/>
      <c r="AB53" s="70"/>
      <c r="AD53" s="23"/>
      <c r="AE53" s="23"/>
      <c r="AF53" s="23"/>
      <c r="AG53" s="71"/>
      <c r="AH53" s="70"/>
      <c r="AJ53" s="72"/>
      <c r="AK53" s="72"/>
      <c r="AL53" s="72"/>
      <c r="AM53" s="72"/>
      <c r="AN53" s="72"/>
    </row>
    <row r="54" spans="1:40" ht="33">
      <c r="A54" s="41">
        <f t="shared" si="4"/>
        <v>49</v>
      </c>
      <c r="B54" s="60" t="s">
        <v>127</v>
      </c>
      <c r="C54" s="61" t="s">
        <v>148</v>
      </c>
      <c r="D54" s="55" t="s">
        <v>99</v>
      </c>
      <c r="E54" s="56">
        <v>20</v>
      </c>
      <c r="F54" s="56" t="s">
        <v>78</v>
      </c>
      <c r="G54" s="55" t="s">
        <v>79</v>
      </c>
      <c r="H54" s="57" t="s">
        <v>101</v>
      </c>
      <c r="I54" s="56">
        <v>510</v>
      </c>
      <c r="J54" s="56" t="s">
        <v>48</v>
      </c>
      <c r="K54" s="56">
        <v>510</v>
      </c>
      <c r="L54" s="56" t="s">
        <v>18</v>
      </c>
      <c r="M54" s="58">
        <v>514</v>
      </c>
      <c r="N54" s="47">
        <f t="shared" si="3"/>
        <v>1542</v>
      </c>
      <c r="O54" s="59" t="s">
        <v>19</v>
      </c>
      <c r="P54" s="23">
        <v>514</v>
      </c>
      <c r="R54" s="23"/>
      <c r="S54" s="23"/>
      <c r="T54" s="23"/>
      <c r="U54" s="71"/>
      <c r="V54" s="70"/>
      <c r="X54" s="23"/>
      <c r="Y54" s="23"/>
      <c r="Z54" s="23"/>
      <c r="AA54" s="71"/>
      <c r="AB54" s="70"/>
      <c r="AD54" s="23"/>
      <c r="AE54" s="23"/>
      <c r="AF54" s="23"/>
      <c r="AG54" s="71"/>
      <c r="AH54" s="70"/>
      <c r="AJ54" s="72"/>
      <c r="AK54" s="72"/>
      <c r="AL54" s="72"/>
      <c r="AM54" s="72"/>
      <c r="AN54" s="72"/>
    </row>
    <row r="55" spans="1:40" ht="33">
      <c r="A55" s="41">
        <f t="shared" si="4"/>
        <v>50</v>
      </c>
      <c r="B55" s="60" t="s">
        <v>127</v>
      </c>
      <c r="C55" s="61" t="s">
        <v>152</v>
      </c>
      <c r="D55" s="55" t="s">
        <v>99</v>
      </c>
      <c r="E55" s="56">
        <v>20</v>
      </c>
      <c r="F55" s="56" t="s">
        <v>78</v>
      </c>
      <c r="G55" s="55" t="s">
        <v>79</v>
      </c>
      <c r="H55" s="57">
        <v>6686300601</v>
      </c>
      <c r="I55" s="56"/>
      <c r="J55" s="56" t="s">
        <v>24</v>
      </c>
      <c r="K55" s="56"/>
      <c r="L55" s="56" t="s">
        <v>18</v>
      </c>
      <c r="M55" s="58">
        <v>5</v>
      </c>
      <c r="N55" s="47">
        <f t="shared" si="3"/>
        <v>15</v>
      </c>
      <c r="O55" s="59" t="s">
        <v>19</v>
      </c>
      <c r="P55" s="23"/>
      <c r="R55" s="23"/>
      <c r="S55" s="23"/>
      <c r="T55" s="23"/>
      <c r="U55" s="71"/>
      <c r="V55" s="70"/>
      <c r="X55" s="23"/>
      <c r="Y55" s="23"/>
      <c r="Z55" s="23"/>
      <c r="AA55" s="71"/>
      <c r="AB55" s="70"/>
      <c r="AD55" s="23"/>
      <c r="AE55" s="23"/>
      <c r="AF55" s="23"/>
      <c r="AG55" s="71"/>
      <c r="AH55" s="70"/>
      <c r="AJ55" s="72"/>
      <c r="AK55" s="72"/>
      <c r="AL55" s="72"/>
      <c r="AM55" s="72"/>
      <c r="AN55" s="72"/>
    </row>
    <row r="56" spans="1:40">
      <c r="A56" s="41">
        <f t="shared" si="4"/>
        <v>51</v>
      </c>
      <c r="B56" s="55" t="s">
        <v>102</v>
      </c>
      <c r="C56" s="61" t="s">
        <v>148</v>
      </c>
      <c r="D56" s="55" t="s">
        <v>103</v>
      </c>
      <c r="E56" s="56">
        <v>10</v>
      </c>
      <c r="F56" s="56" t="s">
        <v>27</v>
      </c>
      <c r="G56" s="55" t="s">
        <v>28</v>
      </c>
      <c r="H56" s="57" t="s">
        <v>104</v>
      </c>
      <c r="I56" s="56">
        <v>400</v>
      </c>
      <c r="J56" s="56" t="s">
        <v>48</v>
      </c>
      <c r="K56" s="56">
        <v>461</v>
      </c>
      <c r="L56" s="56" t="s">
        <v>18</v>
      </c>
      <c r="M56" s="58">
        <v>486</v>
      </c>
      <c r="N56" s="47">
        <f t="shared" si="3"/>
        <v>1458</v>
      </c>
      <c r="O56" s="59" t="s">
        <v>19</v>
      </c>
      <c r="P56" s="23">
        <v>486</v>
      </c>
      <c r="R56" s="23"/>
      <c r="S56" s="23"/>
      <c r="T56" s="23"/>
      <c r="U56" s="71"/>
      <c r="V56" s="70"/>
      <c r="X56" s="23"/>
      <c r="Y56" s="23"/>
      <c r="Z56" s="23"/>
      <c r="AA56" s="71"/>
      <c r="AB56" s="70"/>
      <c r="AD56" s="23"/>
      <c r="AE56" s="23"/>
      <c r="AF56" s="23"/>
      <c r="AG56" s="71"/>
      <c r="AH56" s="70"/>
      <c r="AJ56" s="72"/>
      <c r="AK56" s="72"/>
      <c r="AL56" s="72"/>
      <c r="AM56" s="72"/>
      <c r="AN56" s="72"/>
    </row>
    <row r="57" spans="1:40">
      <c r="A57" s="41">
        <f t="shared" si="4"/>
        <v>52</v>
      </c>
      <c r="B57" s="55" t="s">
        <v>102</v>
      </c>
      <c r="C57" s="61" t="s">
        <v>152</v>
      </c>
      <c r="D57" s="55" t="s">
        <v>103</v>
      </c>
      <c r="E57" s="56">
        <v>10</v>
      </c>
      <c r="F57" s="56" t="s">
        <v>27</v>
      </c>
      <c r="G57" s="55" t="s">
        <v>28</v>
      </c>
      <c r="H57" s="57">
        <v>5300101493</v>
      </c>
      <c r="I57" s="56"/>
      <c r="J57" s="56" t="s">
        <v>34</v>
      </c>
      <c r="K57" s="56"/>
      <c r="L57" s="56" t="s">
        <v>18</v>
      </c>
      <c r="M57" s="58">
        <v>15</v>
      </c>
      <c r="N57" s="47">
        <f t="shared" si="3"/>
        <v>45</v>
      </c>
      <c r="O57" s="59" t="s">
        <v>19</v>
      </c>
      <c r="P57" s="23"/>
      <c r="R57" s="23"/>
      <c r="S57" s="23"/>
      <c r="T57" s="23"/>
      <c r="U57" s="71"/>
      <c r="V57" s="70"/>
      <c r="X57" s="23"/>
      <c r="Y57" s="23"/>
      <c r="Z57" s="23"/>
      <c r="AA57" s="71"/>
      <c r="AB57" s="70"/>
      <c r="AD57" s="23"/>
      <c r="AE57" s="23"/>
      <c r="AF57" s="23"/>
      <c r="AG57" s="71"/>
      <c r="AH57" s="70"/>
      <c r="AJ57" s="72"/>
      <c r="AK57" s="72"/>
      <c r="AL57" s="72"/>
      <c r="AM57" s="72"/>
      <c r="AN57" s="72"/>
    </row>
    <row r="58" spans="1:40">
      <c r="A58" s="41">
        <f t="shared" si="4"/>
        <v>53</v>
      </c>
      <c r="B58" s="42" t="s">
        <v>151</v>
      </c>
      <c r="C58" s="53" t="s">
        <v>148</v>
      </c>
      <c r="D58" s="42" t="s">
        <v>160</v>
      </c>
      <c r="E58" s="43" t="s">
        <v>59</v>
      </c>
      <c r="F58" s="44" t="s">
        <v>14</v>
      </c>
      <c r="G58" s="42" t="s">
        <v>15</v>
      </c>
      <c r="H58" s="45">
        <v>5975798828</v>
      </c>
      <c r="I58" s="43">
        <v>20</v>
      </c>
      <c r="J58" s="44" t="s">
        <v>24</v>
      </c>
      <c r="K58" s="43"/>
      <c r="L58" s="44" t="s">
        <v>18</v>
      </c>
      <c r="M58" s="46">
        <v>17</v>
      </c>
      <c r="N58" s="47">
        <f t="shared" si="3"/>
        <v>51</v>
      </c>
      <c r="O58" s="48" t="s">
        <v>19</v>
      </c>
      <c r="P58" s="40"/>
      <c r="R58" s="72"/>
      <c r="S58" s="72"/>
      <c r="T58" s="72"/>
      <c r="U58" s="72"/>
      <c r="V58" s="72"/>
      <c r="X58" s="23"/>
      <c r="Y58" s="23"/>
      <c r="Z58" s="23"/>
      <c r="AA58" s="71"/>
      <c r="AB58" s="70"/>
      <c r="AD58" s="23"/>
      <c r="AE58" s="23"/>
      <c r="AF58" s="23"/>
      <c r="AG58" s="71"/>
      <c r="AH58" s="70"/>
      <c r="AJ58" s="72"/>
      <c r="AK58" s="72"/>
      <c r="AL58" s="72"/>
      <c r="AM58" s="72"/>
      <c r="AN58" s="72"/>
    </row>
    <row r="59" spans="1:40">
      <c r="A59" s="41">
        <f t="shared" si="4"/>
        <v>54</v>
      </c>
      <c r="B59" s="42" t="s">
        <v>151</v>
      </c>
      <c r="C59" s="53" t="s">
        <v>148</v>
      </c>
      <c r="D59" s="42" t="s">
        <v>160</v>
      </c>
      <c r="E59" s="43" t="s">
        <v>60</v>
      </c>
      <c r="F59" s="44" t="s">
        <v>14</v>
      </c>
      <c r="G59" s="42" t="s">
        <v>15</v>
      </c>
      <c r="H59" s="45">
        <v>9182748865</v>
      </c>
      <c r="I59" s="43">
        <v>20</v>
      </c>
      <c r="J59" s="44" t="s">
        <v>42</v>
      </c>
      <c r="K59" s="43"/>
      <c r="L59" s="44" t="s">
        <v>18</v>
      </c>
      <c r="M59" s="46">
        <v>8</v>
      </c>
      <c r="N59" s="47">
        <f t="shared" si="3"/>
        <v>24</v>
      </c>
      <c r="O59" s="48" t="s">
        <v>19</v>
      </c>
      <c r="P59" s="40"/>
      <c r="R59" s="72"/>
      <c r="S59" s="72"/>
      <c r="T59" s="72"/>
      <c r="U59" s="72"/>
      <c r="V59" s="72"/>
      <c r="X59" s="68"/>
      <c r="Y59" s="52"/>
      <c r="Z59" s="68"/>
      <c r="AA59" s="69"/>
      <c r="AB59" s="70"/>
      <c r="AD59" s="68"/>
      <c r="AE59" s="52"/>
      <c r="AF59" s="68"/>
      <c r="AG59" s="69"/>
      <c r="AH59" s="70"/>
      <c r="AJ59" s="72"/>
      <c r="AK59" s="72"/>
      <c r="AL59" s="72"/>
      <c r="AM59" s="72"/>
      <c r="AN59" s="72"/>
    </row>
    <row r="60" spans="1:40">
      <c r="A60" s="41">
        <f t="shared" si="4"/>
        <v>55</v>
      </c>
      <c r="B60" s="42" t="s">
        <v>151</v>
      </c>
      <c r="C60" s="53" t="s">
        <v>148</v>
      </c>
      <c r="D60" s="42" t="s">
        <v>160</v>
      </c>
      <c r="E60" s="43" t="s">
        <v>61</v>
      </c>
      <c r="F60" s="44" t="s">
        <v>14</v>
      </c>
      <c r="G60" s="42" t="s">
        <v>15</v>
      </c>
      <c r="H60" s="45">
        <v>8445854083</v>
      </c>
      <c r="I60" s="43">
        <v>20</v>
      </c>
      <c r="J60" s="44" t="s">
        <v>62</v>
      </c>
      <c r="K60" s="43"/>
      <c r="L60" s="44" t="s">
        <v>18</v>
      </c>
      <c r="M60" s="46">
        <v>15</v>
      </c>
      <c r="N60" s="47">
        <f t="shared" si="3"/>
        <v>45</v>
      </c>
      <c r="O60" s="48" t="s">
        <v>19</v>
      </c>
      <c r="P60" s="40"/>
      <c r="R60" s="72"/>
      <c r="S60" s="72"/>
      <c r="T60" s="72"/>
      <c r="U60" s="72"/>
      <c r="V60" s="72"/>
      <c r="X60" s="68"/>
      <c r="Y60" s="52"/>
      <c r="Z60" s="68"/>
      <c r="AA60" s="69"/>
      <c r="AB60" s="70"/>
      <c r="AD60" s="68"/>
      <c r="AE60" s="52"/>
      <c r="AF60" s="68"/>
      <c r="AG60" s="69"/>
      <c r="AH60" s="70"/>
      <c r="AJ60" s="72"/>
      <c r="AK60" s="72"/>
      <c r="AL60" s="72"/>
      <c r="AM60" s="72"/>
      <c r="AN60" s="72"/>
    </row>
    <row r="61" spans="1:40">
      <c r="A61" s="41">
        <f t="shared" si="4"/>
        <v>56</v>
      </c>
      <c r="B61" s="42" t="s">
        <v>151</v>
      </c>
      <c r="C61" s="53" t="s">
        <v>148</v>
      </c>
      <c r="D61" s="42" t="s">
        <v>160</v>
      </c>
      <c r="E61" s="43" t="s">
        <v>63</v>
      </c>
      <c r="F61" s="44" t="s">
        <v>14</v>
      </c>
      <c r="G61" s="42" t="s">
        <v>15</v>
      </c>
      <c r="H61" s="45">
        <v>2434739221</v>
      </c>
      <c r="I61" s="43">
        <v>20</v>
      </c>
      <c r="J61" s="44" t="s">
        <v>42</v>
      </c>
      <c r="K61" s="43"/>
      <c r="L61" s="44" t="s">
        <v>18</v>
      </c>
      <c r="M61" s="46">
        <v>17</v>
      </c>
      <c r="N61" s="47">
        <f t="shared" si="3"/>
        <v>51</v>
      </c>
      <c r="O61" s="48" t="s">
        <v>19</v>
      </c>
      <c r="P61" s="40"/>
      <c r="R61" s="72"/>
      <c r="S61" s="72"/>
      <c r="T61" s="72"/>
      <c r="U61" s="72"/>
      <c r="V61" s="72"/>
      <c r="X61" s="68"/>
      <c r="Y61" s="52"/>
      <c r="Z61" s="68"/>
      <c r="AA61" s="69"/>
      <c r="AB61" s="70"/>
      <c r="AD61" s="68"/>
      <c r="AE61" s="52"/>
      <c r="AF61" s="68"/>
      <c r="AG61" s="69"/>
      <c r="AH61" s="70"/>
      <c r="AJ61" s="72"/>
      <c r="AK61" s="72"/>
      <c r="AL61" s="72"/>
      <c r="AM61" s="72"/>
      <c r="AN61" s="72"/>
    </row>
    <row r="62" spans="1:40">
      <c r="A62" s="41">
        <f t="shared" si="4"/>
        <v>57</v>
      </c>
      <c r="B62" s="42" t="s">
        <v>151</v>
      </c>
      <c r="C62" s="53" t="s">
        <v>148</v>
      </c>
      <c r="D62" s="42" t="s">
        <v>160</v>
      </c>
      <c r="E62" s="43" t="s">
        <v>64</v>
      </c>
      <c r="F62" s="44" t="s">
        <v>14</v>
      </c>
      <c r="G62" s="42" t="s">
        <v>15</v>
      </c>
      <c r="H62" s="45">
        <v>1169556680</v>
      </c>
      <c r="I62" s="43">
        <v>20</v>
      </c>
      <c r="J62" s="44" t="s">
        <v>42</v>
      </c>
      <c r="K62" s="43"/>
      <c r="L62" s="44" t="s">
        <v>18</v>
      </c>
      <c r="M62" s="46">
        <v>9</v>
      </c>
      <c r="N62" s="47">
        <f t="shared" si="3"/>
        <v>27</v>
      </c>
      <c r="O62" s="48" t="s">
        <v>19</v>
      </c>
      <c r="P62" s="40"/>
      <c r="R62" s="72"/>
      <c r="S62" s="72"/>
      <c r="T62" s="72"/>
      <c r="U62" s="72"/>
      <c r="V62" s="72"/>
      <c r="X62" s="68"/>
      <c r="Y62" s="52"/>
      <c r="Z62" s="68"/>
      <c r="AA62" s="69"/>
      <c r="AB62" s="70"/>
      <c r="AD62" s="68"/>
      <c r="AE62" s="52"/>
      <c r="AF62" s="68"/>
      <c r="AG62" s="69"/>
      <c r="AH62" s="70"/>
      <c r="AJ62" s="72"/>
      <c r="AK62" s="72"/>
      <c r="AL62" s="72"/>
      <c r="AM62" s="72"/>
      <c r="AN62" s="72"/>
    </row>
    <row r="63" spans="1:40">
      <c r="A63" s="41">
        <f t="shared" si="4"/>
        <v>58</v>
      </c>
      <c r="B63" s="42" t="s">
        <v>151</v>
      </c>
      <c r="C63" s="53" t="s">
        <v>148</v>
      </c>
      <c r="D63" s="42" t="s">
        <v>160</v>
      </c>
      <c r="E63" s="43" t="s">
        <v>65</v>
      </c>
      <c r="F63" s="44" t="s">
        <v>14</v>
      </c>
      <c r="G63" s="42" t="s">
        <v>15</v>
      </c>
      <c r="H63" s="45">
        <v>213541187</v>
      </c>
      <c r="I63" s="43">
        <v>20</v>
      </c>
      <c r="J63" s="44" t="s">
        <v>62</v>
      </c>
      <c r="K63" s="43"/>
      <c r="L63" s="44" t="s">
        <v>18</v>
      </c>
      <c r="M63" s="46">
        <v>15</v>
      </c>
      <c r="N63" s="47">
        <f t="shared" si="3"/>
        <v>45</v>
      </c>
      <c r="O63" s="48" t="s">
        <v>19</v>
      </c>
      <c r="P63" s="40"/>
      <c r="R63" s="72"/>
      <c r="S63" s="72"/>
      <c r="T63" s="72"/>
      <c r="U63" s="72"/>
      <c r="V63" s="72"/>
      <c r="X63" s="68"/>
      <c r="Y63" s="52"/>
      <c r="Z63" s="68"/>
      <c r="AA63" s="69"/>
      <c r="AB63" s="70"/>
      <c r="AD63" s="68"/>
      <c r="AE63" s="52"/>
      <c r="AF63" s="68"/>
      <c r="AG63" s="69"/>
      <c r="AH63" s="70"/>
      <c r="AJ63" s="72"/>
      <c r="AK63" s="72"/>
      <c r="AL63" s="72"/>
      <c r="AM63" s="72"/>
      <c r="AN63" s="72"/>
    </row>
    <row r="64" spans="1:40">
      <c r="A64" s="41">
        <f t="shared" si="4"/>
        <v>59</v>
      </c>
      <c r="B64" s="42" t="s">
        <v>151</v>
      </c>
      <c r="C64" s="53" t="s">
        <v>148</v>
      </c>
      <c r="D64" s="42" t="s">
        <v>160</v>
      </c>
      <c r="E64" s="43">
        <v>6</v>
      </c>
      <c r="F64" s="44" t="s">
        <v>14</v>
      </c>
      <c r="G64" s="42" t="s">
        <v>15</v>
      </c>
      <c r="H64" s="45">
        <v>7639619345</v>
      </c>
      <c r="I64" s="43">
        <v>90</v>
      </c>
      <c r="J64" s="44" t="s">
        <v>29</v>
      </c>
      <c r="K64" s="43"/>
      <c r="L64" s="44" t="s">
        <v>18</v>
      </c>
      <c r="M64" s="46">
        <v>200</v>
      </c>
      <c r="N64" s="47">
        <f t="shared" si="3"/>
        <v>600</v>
      </c>
      <c r="O64" s="48" t="s">
        <v>19</v>
      </c>
      <c r="P64" s="40"/>
      <c r="R64" s="72"/>
      <c r="S64" s="72"/>
      <c r="T64" s="72"/>
      <c r="U64" s="72"/>
      <c r="V64" s="72"/>
      <c r="X64" s="68"/>
      <c r="Y64" s="52"/>
      <c r="Z64" s="68"/>
      <c r="AA64" s="69"/>
      <c r="AB64" s="70"/>
      <c r="AD64" s="68"/>
      <c r="AE64" s="52"/>
      <c r="AF64" s="68"/>
      <c r="AG64" s="69"/>
      <c r="AH64" s="70"/>
      <c r="AJ64" s="68"/>
      <c r="AK64" s="52"/>
      <c r="AL64" s="68"/>
      <c r="AM64" s="69"/>
      <c r="AN64" s="70"/>
    </row>
    <row r="65" spans="1:40">
      <c r="A65" s="41">
        <f t="shared" si="4"/>
        <v>60</v>
      </c>
      <c r="B65" s="42" t="s">
        <v>151</v>
      </c>
      <c r="C65" s="53" t="s">
        <v>148</v>
      </c>
      <c r="D65" s="42" t="s">
        <v>160</v>
      </c>
      <c r="E65" s="43">
        <v>8</v>
      </c>
      <c r="F65" s="44" t="s">
        <v>14</v>
      </c>
      <c r="G65" s="42" t="s">
        <v>15</v>
      </c>
      <c r="H65" s="45">
        <v>5877590125</v>
      </c>
      <c r="I65" s="43">
        <v>215</v>
      </c>
      <c r="J65" s="44" t="s">
        <v>29</v>
      </c>
      <c r="K65" s="43"/>
      <c r="L65" s="44" t="s">
        <v>18</v>
      </c>
      <c r="M65" s="54">
        <v>202</v>
      </c>
      <c r="N65" s="47">
        <f t="shared" si="3"/>
        <v>606</v>
      </c>
      <c r="O65" s="48" t="s">
        <v>19</v>
      </c>
      <c r="P65" s="40"/>
      <c r="R65" s="72"/>
      <c r="S65" s="72"/>
      <c r="T65" s="72"/>
      <c r="U65" s="72"/>
      <c r="V65" s="72"/>
      <c r="X65" s="72"/>
      <c r="Y65" s="72"/>
      <c r="Z65" s="72"/>
      <c r="AA65" s="72"/>
      <c r="AB65" s="72"/>
      <c r="AD65" s="68"/>
      <c r="AE65" s="52"/>
      <c r="AF65" s="68"/>
      <c r="AG65" s="69"/>
      <c r="AH65" s="70"/>
      <c r="AJ65" s="68"/>
      <c r="AK65" s="52"/>
      <c r="AL65" s="68"/>
      <c r="AM65" s="69"/>
      <c r="AN65" s="70"/>
    </row>
    <row r="66" spans="1:40">
      <c r="A66" s="41">
        <f t="shared" si="4"/>
        <v>61</v>
      </c>
      <c r="B66" s="42" t="s">
        <v>151</v>
      </c>
      <c r="C66" s="53" t="s">
        <v>148</v>
      </c>
      <c r="D66" s="42" t="s">
        <v>66</v>
      </c>
      <c r="E66" s="43">
        <v>1</v>
      </c>
      <c r="F66" s="44" t="s">
        <v>14</v>
      </c>
      <c r="G66" s="42" t="s">
        <v>15</v>
      </c>
      <c r="H66" s="45" t="s">
        <v>67</v>
      </c>
      <c r="I66" s="43">
        <v>120</v>
      </c>
      <c r="J66" s="44" t="s">
        <v>17</v>
      </c>
      <c r="K66" s="43">
        <v>121</v>
      </c>
      <c r="L66" s="44" t="s">
        <v>18</v>
      </c>
      <c r="M66" s="54">
        <v>147</v>
      </c>
      <c r="N66" s="47">
        <f t="shared" si="3"/>
        <v>441</v>
      </c>
      <c r="O66" s="48" t="s">
        <v>19</v>
      </c>
      <c r="P66" s="40">
        <v>147</v>
      </c>
      <c r="R66" s="72"/>
      <c r="S66" s="72"/>
      <c r="T66" s="72"/>
      <c r="U66" s="72"/>
      <c r="V66" s="72"/>
      <c r="X66" s="72"/>
      <c r="Y66" s="72"/>
      <c r="Z66" s="72"/>
      <c r="AA66" s="72"/>
      <c r="AB66" s="72"/>
      <c r="AD66" s="68"/>
      <c r="AE66" s="52"/>
      <c r="AF66" s="68"/>
      <c r="AG66" s="73"/>
      <c r="AH66" s="70"/>
      <c r="AJ66" s="68"/>
      <c r="AK66" s="52"/>
      <c r="AL66" s="68"/>
      <c r="AM66" s="73"/>
      <c r="AN66" s="70"/>
    </row>
    <row r="67" spans="1:40">
      <c r="A67" s="41">
        <f t="shared" si="4"/>
        <v>62</v>
      </c>
      <c r="B67" s="42" t="s">
        <v>151</v>
      </c>
      <c r="C67" s="53" t="s">
        <v>152</v>
      </c>
      <c r="D67" s="42" t="s">
        <v>55</v>
      </c>
      <c r="E67" s="43" t="s">
        <v>68</v>
      </c>
      <c r="F67" s="44" t="s">
        <v>14</v>
      </c>
      <c r="G67" s="42" t="s">
        <v>15</v>
      </c>
      <c r="H67" s="45">
        <v>2561020581</v>
      </c>
      <c r="I67" s="43"/>
      <c r="J67" s="44" t="s">
        <v>24</v>
      </c>
      <c r="K67" s="43"/>
      <c r="L67" s="44" t="s">
        <v>18</v>
      </c>
      <c r="M67" s="46">
        <v>12</v>
      </c>
      <c r="N67" s="47">
        <f t="shared" si="3"/>
        <v>36</v>
      </c>
      <c r="O67" s="48" t="s">
        <v>19</v>
      </c>
      <c r="P67" s="40"/>
      <c r="R67" s="72"/>
      <c r="S67" s="72"/>
      <c r="T67" s="72"/>
      <c r="U67" s="72"/>
      <c r="V67" s="72"/>
      <c r="X67" s="68"/>
      <c r="Y67" s="52"/>
      <c r="Z67" s="68"/>
      <c r="AA67" s="73"/>
      <c r="AB67" s="70"/>
      <c r="AD67" s="68"/>
      <c r="AE67" s="52"/>
      <c r="AF67" s="68"/>
      <c r="AG67" s="73"/>
      <c r="AH67" s="70"/>
      <c r="AJ67" s="68"/>
      <c r="AK67" s="52"/>
      <c r="AL67" s="68"/>
      <c r="AM67" s="73"/>
      <c r="AN67" s="70"/>
    </row>
    <row r="68" spans="1:40">
      <c r="J68" s="63" t="s">
        <v>119</v>
      </c>
      <c r="K68" s="64">
        <f>SUM(K6:K67)</f>
        <v>4662</v>
      </c>
      <c r="L68" s="63" t="s">
        <v>119</v>
      </c>
      <c r="M68" s="65">
        <f t="shared" ref="M68:P68" si="6">SUM(M6:M67)</f>
        <v>8372</v>
      </c>
      <c r="N68" s="65">
        <f t="shared" si="6"/>
        <v>25116</v>
      </c>
      <c r="P68" s="65">
        <f t="shared" si="6"/>
        <v>6205</v>
      </c>
      <c r="X68" s="68"/>
      <c r="Y68" s="52"/>
      <c r="Z68" s="68"/>
      <c r="AA68" s="69"/>
      <c r="AB68" s="70"/>
      <c r="AD68" s="68"/>
      <c r="AE68" s="52"/>
      <c r="AF68" s="68"/>
      <c r="AG68" s="69"/>
      <c r="AH68" s="70"/>
      <c r="AJ68" s="68"/>
      <c r="AK68" s="52"/>
      <c r="AL68" s="68"/>
      <c r="AM68" s="69"/>
      <c r="AN68" s="70"/>
    </row>
    <row r="69" spans="1:40">
      <c r="X69" s="72"/>
      <c r="Y69" s="72"/>
      <c r="Z69" s="72"/>
      <c r="AA69" s="72"/>
      <c r="AB69" s="72"/>
      <c r="AD69" s="72"/>
      <c r="AE69" s="72"/>
      <c r="AF69" s="72"/>
      <c r="AG69" s="72"/>
      <c r="AH69" s="72"/>
      <c r="AJ69" s="72"/>
      <c r="AK69" s="72"/>
      <c r="AL69" s="72"/>
      <c r="AM69" s="72"/>
      <c r="AN69" s="72"/>
    </row>
    <row r="70" spans="1:40">
      <c r="AD70" s="72"/>
      <c r="AE70" s="72"/>
      <c r="AF70" s="72"/>
      <c r="AG70" s="72"/>
      <c r="AH70" s="72"/>
      <c r="AJ70" s="72"/>
      <c r="AK70" s="72"/>
      <c r="AL70" s="72"/>
      <c r="AM70" s="72"/>
      <c r="AN70" s="72"/>
    </row>
    <row r="71" spans="1:40" ht="17.25" thickBot="1">
      <c r="AD71" s="72"/>
      <c r="AE71" s="72"/>
      <c r="AF71" s="72"/>
      <c r="AG71" s="72"/>
      <c r="AH71" s="72"/>
      <c r="AJ71" s="72"/>
      <c r="AK71" s="72"/>
      <c r="AL71" s="72"/>
      <c r="AM71" s="72"/>
      <c r="AN71" s="72"/>
    </row>
    <row r="72" spans="1:40" ht="17.25" thickBot="1">
      <c r="C72" s="100" t="s">
        <v>153</v>
      </c>
      <c r="D72" s="101"/>
      <c r="E72" s="101"/>
      <c r="F72" s="101"/>
      <c r="G72" s="102"/>
      <c r="AJ72" s="72"/>
      <c r="AK72" s="72"/>
      <c r="AL72" s="72"/>
      <c r="AM72" s="72"/>
      <c r="AN72" s="72"/>
    </row>
    <row r="73" spans="1:40" ht="33.75" thickBot="1">
      <c r="C73" s="1" t="s">
        <v>154</v>
      </c>
      <c r="D73" s="2" t="s">
        <v>155</v>
      </c>
      <c r="E73" s="2" t="s">
        <v>156</v>
      </c>
      <c r="F73" s="2" t="s">
        <v>163</v>
      </c>
      <c r="G73" s="2" t="s">
        <v>157</v>
      </c>
      <c r="AJ73" s="72"/>
      <c r="AK73" s="72"/>
      <c r="AL73" s="72"/>
      <c r="AM73" s="72"/>
      <c r="AN73" s="72"/>
    </row>
    <row r="74" spans="1:40" ht="17.25" thickBot="1">
      <c r="C74" s="1"/>
      <c r="D74" s="2"/>
      <c r="E74" s="2" t="s">
        <v>143</v>
      </c>
      <c r="F74" s="2" t="s">
        <v>143</v>
      </c>
      <c r="G74" s="2" t="s">
        <v>158</v>
      </c>
    </row>
    <row r="75" spans="1:40" ht="17.25" thickBot="1">
      <c r="C75" s="3" t="s">
        <v>17</v>
      </c>
      <c r="D75" s="4">
        <v>16</v>
      </c>
      <c r="E75" s="5">
        <f>P68</f>
        <v>6205</v>
      </c>
      <c r="F75" s="5">
        <f>E75*3</f>
        <v>18615</v>
      </c>
      <c r="G75" s="88">
        <f>K68</f>
        <v>4662</v>
      </c>
    </row>
    <row r="76" spans="1:40" ht="17.25" thickBot="1">
      <c r="C76" s="3" t="s">
        <v>24</v>
      </c>
      <c r="D76" s="4">
        <v>25</v>
      </c>
      <c r="E76" s="5">
        <v>819</v>
      </c>
      <c r="F76" s="5">
        <v>2457</v>
      </c>
      <c r="G76" s="4">
        <v>0</v>
      </c>
    </row>
    <row r="77" spans="1:40" ht="17.25" thickBot="1">
      <c r="C77" s="3" t="s">
        <v>47</v>
      </c>
      <c r="D77" s="4">
        <v>1</v>
      </c>
      <c r="E77" s="5">
        <f>AS8</f>
        <v>8</v>
      </c>
      <c r="F77" s="5">
        <f t="shared" ref="F77:F80" si="7">E77*3</f>
        <v>24</v>
      </c>
      <c r="G77" s="4">
        <v>0</v>
      </c>
    </row>
    <row r="78" spans="1:40" ht="17.25" thickBot="1">
      <c r="C78" s="3" t="s">
        <v>42</v>
      </c>
      <c r="D78" s="4">
        <v>10</v>
      </c>
      <c r="E78" s="5">
        <v>100</v>
      </c>
      <c r="F78" s="5">
        <f t="shared" si="7"/>
        <v>300</v>
      </c>
      <c r="G78" s="4">
        <v>0</v>
      </c>
    </row>
    <row r="79" spans="1:40" ht="17.25" thickBot="1">
      <c r="C79" s="3" t="s">
        <v>86</v>
      </c>
      <c r="D79" s="4">
        <v>2</v>
      </c>
      <c r="E79" s="5">
        <f>AG9</f>
        <v>13</v>
      </c>
      <c r="F79" s="5">
        <f t="shared" si="7"/>
        <v>39</v>
      </c>
      <c r="G79" s="4">
        <v>0</v>
      </c>
    </row>
    <row r="80" spans="1:40" ht="17.25" thickBot="1">
      <c r="C80" s="3" t="s">
        <v>29</v>
      </c>
      <c r="D80" s="4">
        <v>8</v>
      </c>
      <c r="E80" s="5">
        <f>AA15</f>
        <v>1227</v>
      </c>
      <c r="F80" s="5">
        <f t="shared" si="7"/>
        <v>3681</v>
      </c>
      <c r="G80" s="4">
        <v>0</v>
      </c>
    </row>
    <row r="81" spans="3:7" ht="17.25" thickBot="1">
      <c r="C81" s="6" t="s">
        <v>159</v>
      </c>
      <c r="D81" s="7">
        <f>SUM(D75:D80)</f>
        <v>62</v>
      </c>
      <c r="E81" s="95">
        <f t="shared" ref="E81:F81" si="8">SUM(E75:E80)</f>
        <v>8372</v>
      </c>
      <c r="F81" s="95">
        <f t="shared" si="8"/>
        <v>25116</v>
      </c>
      <c r="G81" s="89">
        <f>SUM(G75:G80)</f>
        <v>4662</v>
      </c>
    </row>
  </sheetData>
  <mergeCells count="5">
    <mergeCell ref="C1:M1"/>
    <mergeCell ref="A2:O2"/>
    <mergeCell ref="J3:K3"/>
    <mergeCell ref="M3:O3"/>
    <mergeCell ref="C72:G72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Lista obiektów 2021-23</vt:lpstr>
      <vt:lpstr>'Lista obiektów 2021-23'!Obszar_wydruku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Magdziarz</dc:creator>
  <cp:lastModifiedBy>Iwona Tatuch</cp:lastModifiedBy>
  <cp:lastPrinted>2020-06-09T08:38:32Z</cp:lastPrinted>
  <dcterms:created xsi:type="dcterms:W3CDTF">2018-03-16T13:50:02Z</dcterms:created>
  <dcterms:modified xsi:type="dcterms:W3CDTF">2020-07-17T06:19:41Z</dcterms:modified>
</cp:coreProperties>
</file>