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05" windowWidth="24240" windowHeight="12600" activeTab="1"/>
  </bookViews>
  <sheets>
    <sheet name="STUDNIE" sheetId="1" r:id="rId1"/>
    <sheet name="WPUSTY" sheetId="2" r:id="rId2"/>
    <sheet name="Arkusz3" sheetId="3" r:id="rId3"/>
  </sheets>
  <definedNames>
    <definedName name="dane" localSheetId="0">STUDNIE!$A$2:$I$11</definedName>
    <definedName name="dane" localSheetId="1">WPUSTY!$A$1:$G$20</definedName>
    <definedName name="dane_1" localSheetId="0">STUDNIE!$K$6:$AD$50</definedName>
  </definedNames>
  <calcPr calcId="124519"/>
</workbook>
</file>

<file path=xl/calcChain.xml><?xml version="1.0" encoding="utf-8"?>
<calcChain xmlns="http://schemas.openxmlformats.org/spreadsheetml/2006/main">
  <c r="E12" i="2"/>
  <c r="N10" i="1"/>
  <c r="N9"/>
  <c r="N8"/>
  <c r="N6"/>
  <c r="N7"/>
  <c r="N4"/>
  <c r="L5"/>
  <c r="K10"/>
  <c r="K9"/>
  <c r="K8"/>
  <c r="K7"/>
  <c r="K6"/>
  <c r="K5"/>
  <c r="K4"/>
  <c r="K3"/>
  <c r="I9"/>
  <c r="I8"/>
  <c r="I7"/>
  <c r="I6"/>
  <c r="I5"/>
  <c r="I4"/>
  <c r="I3"/>
  <c r="I10"/>
  <c r="K21" i="2" l="1"/>
  <c r="F4" l="1"/>
  <c r="F6"/>
  <c r="F9"/>
</calcChain>
</file>

<file path=xl/connections.xml><?xml version="1.0" encoding="utf-8"?>
<connections xmlns="http://schemas.openxmlformats.org/spreadsheetml/2006/main">
  <connection id="1" name="dane" type="6" refreshedVersion="4" background="1" saveData="1">
    <textPr codePage="932" sourceFile="C:\IS-PRO\DANE\dane.txt" decimal="," thousands=" " space="1" consecutive="1">
      <textFields count="1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dane1" type="6" refreshedVersion="4" background="1" saveData="1">
    <textPr codePage="932" sourceFile="C:\IS-PRO\DANE\dane.txt" decimal="," thousands=" " space="1" consecutive="1">
      <textFields count="2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dane2" type="6" refreshedVersion="4" background="1" saveData="1">
    <textPr codePage="1250" sourceFile="C:\IS-PRO\DANE\dane.txt" decimal="," thousands=" " space="1" consecutive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<sst xmlns="http://schemas.openxmlformats.org/spreadsheetml/2006/main" count="73" uniqueCount="45">
  <si>
    <t>X</t>
  </si>
  <si>
    <t>Y</t>
  </si>
  <si>
    <t>Typ</t>
  </si>
  <si>
    <t>Rodz</t>
  </si>
  <si>
    <t>Studnia</t>
  </si>
  <si>
    <t>SR1/8</t>
  </si>
  <si>
    <t>SR1/9</t>
  </si>
  <si>
    <t>SR1/10</t>
  </si>
  <si>
    <t>SR1/12</t>
  </si>
  <si>
    <t>SR1/13</t>
  </si>
  <si>
    <t>SR1/14</t>
  </si>
  <si>
    <t>SR1/15</t>
  </si>
  <si>
    <t>SR1/16</t>
  </si>
  <si>
    <t>WS1/8/1</t>
  </si>
  <si>
    <t>WS1/9/1</t>
  </si>
  <si>
    <t>WS1/9/2</t>
  </si>
  <si>
    <t>WS1/12/1</t>
  </si>
  <si>
    <t>WS1/12/2</t>
  </si>
  <si>
    <t>WS1/14/1</t>
  </si>
  <si>
    <t>WS1/15/1</t>
  </si>
  <si>
    <t>rz.włazu</t>
  </si>
  <si>
    <t>rz. dna</t>
  </si>
  <si>
    <t>Ozn. Studni</t>
  </si>
  <si>
    <t>Rewizyjna</t>
  </si>
  <si>
    <t>h    [m]</t>
  </si>
  <si>
    <t>-</t>
  </si>
  <si>
    <t>średnica odpływu [m]</t>
  </si>
  <si>
    <t>średnica dopływu D1 [m]</t>
  </si>
  <si>
    <t>rz. dopływu H1</t>
  </si>
  <si>
    <t>Dn [m]</t>
  </si>
  <si>
    <t>kąt włączenia dopływu K2</t>
  </si>
  <si>
    <t>kąt włączenia dopływu K1</t>
  </si>
  <si>
    <t>rz. dopływu H2</t>
  </si>
  <si>
    <t>średnica dopływu D2 [m]</t>
  </si>
  <si>
    <t>Ozn. Wpustu</t>
  </si>
  <si>
    <t>odbiornik</t>
  </si>
  <si>
    <t>Spadek [%]</t>
  </si>
  <si>
    <t>rz. początku przykanalika</t>
  </si>
  <si>
    <t>rz. końca przykanalika</t>
  </si>
  <si>
    <t>długość przykanalika [m]</t>
  </si>
  <si>
    <t>rz.wpustu</t>
  </si>
  <si>
    <t>WS1/16/1</t>
  </si>
  <si>
    <t>WS1/13/1</t>
  </si>
  <si>
    <t>Tab. 4. Zestawienie wpustów</t>
  </si>
  <si>
    <t>Tabela 3. Zestawienie studni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</si>
</sst>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165" fontId="0" fillId="0" borderId="0" xfId="0" applyNumberFormat="1"/>
    <xf numFmtId="0" fontId="0" fillId="2" borderId="1" xfId="0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dane_1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dane" connectionId="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dane" connectionId="3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0"/>
  <sheetViews>
    <sheetView workbookViewId="0">
      <selection activeCell="P10" sqref="A1:P10"/>
    </sheetView>
  </sheetViews>
  <sheetFormatPr defaultRowHeight="15"/>
  <cols>
    <col min="1" max="1" width="9.5703125" bestFit="1" customWidth="1"/>
    <col min="2" max="3" width="12" bestFit="1" customWidth="1"/>
    <col min="4" max="4" width="9.140625" customWidth="1"/>
    <col min="5" max="5" width="12.28515625" customWidth="1"/>
    <col min="6" max="6" width="5.7109375" customWidth="1"/>
    <col min="7" max="7" width="8.28515625" bestFit="1" customWidth="1"/>
    <col min="8" max="8" width="7" bestFit="1" customWidth="1"/>
    <col min="9" max="9" width="5.28515625" bestFit="1" customWidth="1"/>
    <col min="10" max="10" width="13.5703125" customWidth="1"/>
    <col min="11" max="11" width="12.5703125" customWidth="1"/>
    <col min="12" max="12" width="13.85546875" customWidth="1"/>
    <col min="13" max="13" width="12" bestFit="1" customWidth="1"/>
    <col min="14" max="14" width="12.5703125" customWidth="1"/>
    <col min="15" max="15" width="13.85546875" customWidth="1"/>
    <col min="16" max="16" width="12.140625" customWidth="1"/>
    <col min="17" max="17" width="7" customWidth="1"/>
    <col min="18" max="18" width="5" customWidth="1"/>
    <col min="19" max="19" width="4" customWidth="1"/>
    <col min="20" max="20" width="7" customWidth="1"/>
    <col min="21" max="21" width="5.140625" customWidth="1"/>
    <col min="22" max="22" width="3.140625" customWidth="1"/>
    <col min="23" max="23" width="5" customWidth="1"/>
    <col min="24" max="24" width="5.140625" customWidth="1"/>
    <col min="25" max="25" width="3.140625" customWidth="1"/>
    <col min="26" max="26" width="5" customWidth="1"/>
    <col min="27" max="27" width="5.140625" customWidth="1"/>
    <col min="28" max="28" width="3.140625" customWidth="1"/>
    <col min="29" max="29" width="5" customWidth="1"/>
    <col min="30" max="30" width="5.140625" customWidth="1"/>
  </cols>
  <sheetData>
    <row r="1" spans="1:16">
      <c r="A1" t="s">
        <v>44</v>
      </c>
    </row>
    <row r="2" spans="1:16" ht="45">
      <c r="A2" s="1" t="s">
        <v>22</v>
      </c>
      <c r="B2" s="2" t="s">
        <v>0</v>
      </c>
      <c r="C2" s="2" t="s">
        <v>1</v>
      </c>
      <c r="D2" s="2" t="s">
        <v>2</v>
      </c>
      <c r="E2" s="2" t="s">
        <v>3</v>
      </c>
      <c r="F2" s="1" t="s">
        <v>29</v>
      </c>
      <c r="G2" s="2" t="s">
        <v>20</v>
      </c>
      <c r="H2" s="2" t="s">
        <v>21</v>
      </c>
      <c r="I2" s="1" t="s">
        <v>24</v>
      </c>
      <c r="J2" s="3" t="s">
        <v>26</v>
      </c>
      <c r="K2" s="3" t="s">
        <v>31</v>
      </c>
      <c r="L2" s="1" t="s">
        <v>28</v>
      </c>
      <c r="M2" s="3" t="s">
        <v>27</v>
      </c>
      <c r="N2" s="3" t="s">
        <v>30</v>
      </c>
      <c r="O2" s="1" t="s">
        <v>32</v>
      </c>
      <c r="P2" s="3" t="s">
        <v>33</v>
      </c>
    </row>
    <row r="3" spans="1:16">
      <c r="A3" s="6" t="s">
        <v>5</v>
      </c>
      <c r="B3" s="8">
        <v>7500224.4550000001</v>
      </c>
      <c r="C3" s="8">
        <v>5768914.5460000001</v>
      </c>
      <c r="D3" s="6" t="s">
        <v>4</v>
      </c>
      <c r="E3" s="6" t="s">
        <v>23</v>
      </c>
      <c r="F3" s="6">
        <v>1.2</v>
      </c>
      <c r="G3" s="7">
        <v>116.48</v>
      </c>
      <c r="H3" s="7">
        <v>114.48</v>
      </c>
      <c r="I3" s="7">
        <f t="shared" ref="I3:I9" si="0">G3-H3</f>
        <v>2</v>
      </c>
      <c r="J3" s="6">
        <v>0.315</v>
      </c>
      <c r="K3" s="6">
        <f>360-90</f>
        <v>270</v>
      </c>
      <c r="L3" s="6">
        <v>114.54</v>
      </c>
      <c r="M3" s="6">
        <v>0.2</v>
      </c>
      <c r="N3" s="6" t="s">
        <v>25</v>
      </c>
      <c r="O3" s="6" t="s">
        <v>25</v>
      </c>
      <c r="P3" s="6" t="s">
        <v>25</v>
      </c>
    </row>
    <row r="4" spans="1:16">
      <c r="A4" s="6" t="s">
        <v>6</v>
      </c>
      <c r="B4" s="8">
        <v>7500261.6409999998</v>
      </c>
      <c r="C4" s="8">
        <v>5768930.3439999996</v>
      </c>
      <c r="D4" s="6" t="s">
        <v>4</v>
      </c>
      <c r="E4" s="6" t="s">
        <v>23</v>
      </c>
      <c r="F4" s="6">
        <v>1.2</v>
      </c>
      <c r="G4" s="7">
        <v>116.3</v>
      </c>
      <c r="H4" s="7">
        <v>114.36</v>
      </c>
      <c r="I4" s="7">
        <f t="shared" si="0"/>
        <v>1.9399999999999977</v>
      </c>
      <c r="J4" s="6">
        <v>0.315</v>
      </c>
      <c r="K4" s="6">
        <f>360-180</f>
        <v>180</v>
      </c>
      <c r="L4" s="7">
        <v>114.36</v>
      </c>
      <c r="M4" s="6">
        <v>0.315</v>
      </c>
      <c r="N4" s="6">
        <f>360-270</f>
        <v>90</v>
      </c>
      <c r="O4" s="6">
        <v>114.76</v>
      </c>
      <c r="P4" s="6">
        <v>0.2</v>
      </c>
    </row>
    <row r="5" spans="1:16">
      <c r="A5" s="6" t="s">
        <v>7</v>
      </c>
      <c r="B5" s="8">
        <v>7500299.1689999998</v>
      </c>
      <c r="C5" s="8">
        <v>5768946.9900000002</v>
      </c>
      <c r="D5" s="6" t="s">
        <v>4</v>
      </c>
      <c r="E5" s="6" t="s">
        <v>23</v>
      </c>
      <c r="F5" s="6">
        <v>1.2</v>
      </c>
      <c r="G5" s="7">
        <v>116.42</v>
      </c>
      <c r="H5" s="7">
        <v>114.24</v>
      </c>
      <c r="I5" s="7">
        <f t="shared" si="0"/>
        <v>2.1800000000000068</v>
      </c>
      <c r="J5" s="6">
        <v>0.315</v>
      </c>
      <c r="K5" s="6">
        <f t="shared" ref="K5:K10" si="1">360-180</f>
        <v>180</v>
      </c>
      <c r="L5" s="7">
        <f>H5</f>
        <v>114.24</v>
      </c>
      <c r="M5" s="6">
        <v>0.315</v>
      </c>
      <c r="N5" s="6" t="s">
        <v>25</v>
      </c>
      <c r="O5" s="6" t="s">
        <v>25</v>
      </c>
      <c r="P5" s="6" t="s">
        <v>25</v>
      </c>
    </row>
    <row r="6" spans="1:16">
      <c r="A6" s="6" t="s">
        <v>8</v>
      </c>
      <c r="B6" s="8">
        <v>7500336.6969999997</v>
      </c>
      <c r="C6" s="8">
        <v>5768963.6349999998</v>
      </c>
      <c r="D6" s="6" t="s">
        <v>4</v>
      </c>
      <c r="E6" s="6" t="s">
        <v>23</v>
      </c>
      <c r="F6" s="6">
        <v>1.2</v>
      </c>
      <c r="G6" s="7">
        <v>116.28</v>
      </c>
      <c r="H6" s="7">
        <v>114.11</v>
      </c>
      <c r="I6" s="7">
        <f t="shared" si="0"/>
        <v>2.1700000000000017</v>
      </c>
      <c r="J6" s="6">
        <v>0.315</v>
      </c>
      <c r="K6" s="6">
        <f t="shared" si="1"/>
        <v>180</v>
      </c>
      <c r="L6" s="6">
        <v>114.11</v>
      </c>
      <c r="M6" s="6">
        <v>0.315</v>
      </c>
      <c r="N6" s="6">
        <f>360-270</f>
        <v>90</v>
      </c>
      <c r="O6" s="6">
        <v>114.61</v>
      </c>
      <c r="P6" s="6">
        <v>0.2</v>
      </c>
    </row>
    <row r="7" spans="1:16">
      <c r="A7" s="6" t="s">
        <v>9</v>
      </c>
      <c r="B7" s="8">
        <v>7500383.7359999996</v>
      </c>
      <c r="C7" s="8">
        <v>5768983.8339999998</v>
      </c>
      <c r="D7" s="6" t="s">
        <v>4</v>
      </c>
      <c r="E7" s="6" t="s">
        <v>23</v>
      </c>
      <c r="F7" s="6">
        <v>1.5</v>
      </c>
      <c r="G7" s="7">
        <v>116.5</v>
      </c>
      <c r="H7" s="7">
        <v>113.87</v>
      </c>
      <c r="I7" s="7">
        <f t="shared" si="0"/>
        <v>2.6299999999999955</v>
      </c>
      <c r="J7" s="6">
        <v>0.5</v>
      </c>
      <c r="K7" s="6">
        <f t="shared" si="1"/>
        <v>180</v>
      </c>
      <c r="L7" s="6">
        <v>113.96</v>
      </c>
      <c r="M7" s="6">
        <v>0.315</v>
      </c>
      <c r="N7" s="6">
        <f>360-74</f>
        <v>286</v>
      </c>
      <c r="O7" s="6">
        <v>114.02</v>
      </c>
      <c r="P7" s="6">
        <v>0.2</v>
      </c>
    </row>
    <row r="8" spans="1:16">
      <c r="A8" s="6" t="s">
        <v>10</v>
      </c>
      <c r="B8" s="8">
        <v>7500414.5180000002</v>
      </c>
      <c r="C8" s="8">
        <v>5768997.0530000003</v>
      </c>
      <c r="D8" s="6" t="s">
        <v>4</v>
      </c>
      <c r="E8" s="6" t="s">
        <v>23</v>
      </c>
      <c r="F8" s="6">
        <v>1.5</v>
      </c>
      <c r="G8" s="7">
        <v>116.24</v>
      </c>
      <c r="H8" s="7">
        <v>113.8</v>
      </c>
      <c r="I8" s="7">
        <f t="shared" si="0"/>
        <v>2.4399999999999977</v>
      </c>
      <c r="J8" s="6">
        <v>0.5</v>
      </c>
      <c r="K8" s="6">
        <f t="shared" si="1"/>
        <v>180</v>
      </c>
      <c r="L8" s="6">
        <v>113.8</v>
      </c>
      <c r="M8" s="6">
        <v>0.5</v>
      </c>
      <c r="N8" s="6">
        <f t="shared" ref="N8:N9" si="2">360-270</f>
        <v>90</v>
      </c>
      <c r="O8" s="6">
        <v>114.3</v>
      </c>
      <c r="P8" s="6">
        <v>0.2</v>
      </c>
    </row>
    <row r="9" spans="1:16">
      <c r="A9" s="6" t="s">
        <v>11</v>
      </c>
      <c r="B9" s="8">
        <v>7500451.2920000004</v>
      </c>
      <c r="C9" s="8">
        <v>5769013.2300000004</v>
      </c>
      <c r="D9" s="6" t="s">
        <v>4</v>
      </c>
      <c r="E9" s="6" t="s">
        <v>23</v>
      </c>
      <c r="F9" s="6">
        <v>1.5</v>
      </c>
      <c r="G9" s="7">
        <v>116.04</v>
      </c>
      <c r="H9" s="7">
        <v>113.72</v>
      </c>
      <c r="I9" s="7">
        <f t="shared" si="0"/>
        <v>2.3200000000000074</v>
      </c>
      <c r="J9" s="6">
        <v>0.5</v>
      </c>
      <c r="K9" s="6">
        <f t="shared" si="1"/>
        <v>180</v>
      </c>
      <c r="L9" s="6">
        <v>113.72</v>
      </c>
      <c r="M9" s="6">
        <v>0.5</v>
      </c>
      <c r="N9" s="6">
        <f t="shared" si="2"/>
        <v>90</v>
      </c>
      <c r="O9" s="6">
        <v>114.22</v>
      </c>
      <c r="P9" s="6">
        <v>0.2</v>
      </c>
    </row>
    <row r="10" spans="1:16">
      <c r="A10" s="6" t="s">
        <v>12</v>
      </c>
      <c r="B10" s="8">
        <v>7500486.7999999998</v>
      </c>
      <c r="C10" s="8">
        <v>5769029.3380000005</v>
      </c>
      <c r="D10" s="6" t="s">
        <v>4</v>
      </c>
      <c r="E10" s="6" t="s">
        <v>23</v>
      </c>
      <c r="F10" s="6">
        <v>1.5</v>
      </c>
      <c r="G10" s="7">
        <v>115.74</v>
      </c>
      <c r="H10" s="7">
        <v>113.64</v>
      </c>
      <c r="I10" s="7">
        <f>G10-H10</f>
        <v>2.0999999999999943</v>
      </c>
      <c r="J10" s="6">
        <v>0.5</v>
      </c>
      <c r="K10" s="6">
        <f t="shared" si="1"/>
        <v>180</v>
      </c>
      <c r="L10" s="6">
        <v>113.64</v>
      </c>
      <c r="M10" s="6">
        <v>0.5</v>
      </c>
      <c r="N10" s="6">
        <f>360-275</f>
        <v>85</v>
      </c>
      <c r="O10" s="6">
        <v>113.79</v>
      </c>
      <c r="P10" s="6">
        <v>0.2</v>
      </c>
    </row>
  </sheetData>
  <pageMargins left="0.7" right="0.7" top="0.75" bottom="0.75" header="0.3" footer="0.3"/>
  <pageSetup paperSize="9" scale="75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1"/>
  <sheetViews>
    <sheetView tabSelected="1" workbookViewId="0">
      <selection activeCell="E15" sqref="E15"/>
    </sheetView>
  </sheetViews>
  <sheetFormatPr defaultRowHeight="15"/>
  <cols>
    <col min="1" max="1" width="11.140625" customWidth="1"/>
    <col min="2" max="2" width="10.140625" bestFit="1" customWidth="1"/>
    <col min="3" max="4" width="13.42578125" customWidth="1"/>
    <col min="5" max="5" width="12.5703125" customWidth="1"/>
    <col min="6" max="6" width="8.7109375" customWidth="1"/>
    <col min="7" max="7" width="9.5703125" bestFit="1" customWidth="1"/>
  </cols>
  <sheetData>
    <row r="1" spans="1:7">
      <c r="A1" t="s">
        <v>43</v>
      </c>
    </row>
    <row r="2" spans="1:7" ht="45">
      <c r="A2" s="1" t="s">
        <v>34</v>
      </c>
      <c r="B2" s="2" t="s">
        <v>40</v>
      </c>
      <c r="C2" s="1" t="s">
        <v>37</v>
      </c>
      <c r="D2" s="1" t="s">
        <v>38</v>
      </c>
      <c r="E2" s="1" t="s">
        <v>39</v>
      </c>
      <c r="F2" s="1" t="s">
        <v>36</v>
      </c>
      <c r="G2" s="2" t="s">
        <v>35</v>
      </c>
    </row>
    <row r="3" spans="1:7">
      <c r="A3" s="2" t="s">
        <v>13</v>
      </c>
      <c r="B3" s="2">
        <v>116.42</v>
      </c>
      <c r="C3" s="2">
        <v>114.79</v>
      </c>
      <c r="D3" s="2">
        <v>114.54</v>
      </c>
      <c r="E3" s="4">
        <v>3</v>
      </c>
      <c r="F3" s="4">
        <v>8.4</v>
      </c>
      <c r="G3" s="2" t="s">
        <v>5</v>
      </c>
    </row>
    <row r="4" spans="1:7">
      <c r="A4" s="2" t="s">
        <v>14</v>
      </c>
      <c r="B4" s="2">
        <v>116.2</v>
      </c>
      <c r="C4" s="2">
        <v>114.87</v>
      </c>
      <c r="D4" s="2">
        <v>114.76</v>
      </c>
      <c r="E4" s="4">
        <v>4.22</v>
      </c>
      <c r="F4" s="4">
        <f t="shared" ref="F4:F9" si="0">(C4-D4)/E4*100</f>
        <v>2.6066350710900341</v>
      </c>
      <c r="G4" s="2" t="s">
        <v>6</v>
      </c>
    </row>
    <row r="5" spans="1:7">
      <c r="A5" s="2" t="s">
        <v>15</v>
      </c>
      <c r="B5" s="2">
        <v>116.2</v>
      </c>
      <c r="C5" s="2">
        <v>114.87</v>
      </c>
      <c r="D5" s="2">
        <v>114.87</v>
      </c>
      <c r="E5" s="4">
        <v>1.53</v>
      </c>
      <c r="F5" s="4">
        <v>0.5</v>
      </c>
      <c r="G5" s="2" t="s">
        <v>14</v>
      </c>
    </row>
    <row r="6" spans="1:7">
      <c r="A6" s="2" t="s">
        <v>16</v>
      </c>
      <c r="B6" s="2">
        <v>116.19</v>
      </c>
      <c r="C6" s="2">
        <v>114.86</v>
      </c>
      <c r="D6" s="2">
        <v>114.61</v>
      </c>
      <c r="E6" s="4">
        <v>4.22</v>
      </c>
      <c r="F6" s="4">
        <f t="shared" si="0"/>
        <v>5.9241706161137442</v>
      </c>
      <c r="G6" s="2" t="s">
        <v>8</v>
      </c>
    </row>
    <row r="7" spans="1:7">
      <c r="A7" s="2" t="s">
        <v>17</v>
      </c>
      <c r="B7" s="2">
        <v>116.19</v>
      </c>
      <c r="C7" s="2">
        <v>114.86</v>
      </c>
      <c r="D7" s="2">
        <v>114.86</v>
      </c>
      <c r="E7" s="4">
        <v>1.03</v>
      </c>
      <c r="F7" s="4">
        <v>0.5</v>
      </c>
      <c r="G7" s="2" t="s">
        <v>16</v>
      </c>
    </row>
    <row r="8" spans="1:7">
      <c r="A8" s="2" t="s">
        <v>42</v>
      </c>
      <c r="B8" s="2">
        <v>116.36</v>
      </c>
      <c r="C8" s="2">
        <v>114.73</v>
      </c>
      <c r="D8" s="2">
        <v>114.02</v>
      </c>
      <c r="E8" s="4">
        <v>7.7</v>
      </c>
      <c r="F8" s="4">
        <v>9.3000000000000007</v>
      </c>
      <c r="G8" s="2" t="s">
        <v>9</v>
      </c>
    </row>
    <row r="9" spans="1:7">
      <c r="A9" s="2" t="s">
        <v>18</v>
      </c>
      <c r="B9" s="2">
        <v>116.17</v>
      </c>
      <c r="C9" s="2">
        <v>114.74</v>
      </c>
      <c r="D9" s="2">
        <v>114.3</v>
      </c>
      <c r="E9" s="4">
        <v>4.22</v>
      </c>
      <c r="F9" s="4">
        <f t="shared" si="0"/>
        <v>10.426540284360136</v>
      </c>
      <c r="G9" s="2" t="s">
        <v>10</v>
      </c>
    </row>
    <row r="10" spans="1:7">
      <c r="A10" s="2" t="s">
        <v>19</v>
      </c>
      <c r="B10" s="2">
        <v>115.97</v>
      </c>
      <c r="C10" s="2">
        <v>114.54</v>
      </c>
      <c r="D10" s="2">
        <v>114.22</v>
      </c>
      <c r="E10" s="4">
        <v>3.9</v>
      </c>
      <c r="F10" s="4">
        <v>8.1</v>
      </c>
      <c r="G10" s="2" t="s">
        <v>11</v>
      </c>
    </row>
    <row r="11" spans="1:7">
      <c r="A11" s="2" t="s">
        <v>41</v>
      </c>
      <c r="B11" s="2">
        <v>115.66</v>
      </c>
      <c r="C11" s="2">
        <v>114.03</v>
      </c>
      <c r="D11" s="2">
        <v>113.79</v>
      </c>
      <c r="E11" s="4">
        <v>3.42</v>
      </c>
      <c r="F11" s="4">
        <v>6.9</v>
      </c>
      <c r="G11" s="2" t="s">
        <v>12</v>
      </c>
    </row>
    <row r="12" spans="1:7">
      <c r="E12" s="5">
        <f>SUM(E3:E11)</f>
        <v>33.239999999999995</v>
      </c>
    </row>
    <row r="21" spans="11:11">
      <c r="K21" s="5">
        <f>SUM(E3:E11)</f>
        <v>33.239999999999995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STUDNIE</vt:lpstr>
      <vt:lpstr>WPUSTY</vt:lpstr>
      <vt:lpstr>Arkusz3</vt:lpstr>
      <vt:lpstr>STUDNIE!dane</vt:lpstr>
      <vt:lpstr>WPUSTY!dane</vt:lpstr>
      <vt:lpstr>STUDNIE!dane_1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Mariusz</cp:lastModifiedBy>
  <cp:lastPrinted>2020-12-21T06:11:33Z</cp:lastPrinted>
  <dcterms:created xsi:type="dcterms:W3CDTF">2020-11-14T15:51:20Z</dcterms:created>
  <dcterms:modified xsi:type="dcterms:W3CDTF">2020-12-21T06:18:48Z</dcterms:modified>
</cp:coreProperties>
</file>